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ocuments\WEBSITE DATA\E-ATLAS2\"/>
    </mc:Choice>
  </mc:AlternateContent>
  <bookViews>
    <workbookView xWindow="0" yWindow="0" windowWidth="20490" windowHeight="71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0" i="1" l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7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17" i="1"/>
  <c r="I18" i="1"/>
  <c r="J18" i="1" s="1"/>
  <c r="F19" i="1"/>
  <c r="G19" i="1" s="1"/>
  <c r="F18" i="1"/>
  <c r="G18" i="1" s="1"/>
  <c r="B61" i="1"/>
  <c r="C61" i="1"/>
  <c r="E61" i="1"/>
  <c r="H61" i="1"/>
  <c r="I61" i="1"/>
  <c r="K61" i="1"/>
  <c r="L61" i="1"/>
  <c r="M61" i="1" s="1"/>
  <c r="N61" i="1"/>
  <c r="O61" i="1"/>
  <c r="P61" i="1" l="1"/>
  <c r="J61" i="1"/>
  <c r="D61" i="1"/>
  <c r="F61" i="1"/>
  <c r="G61" i="1" s="1"/>
</calcChain>
</file>

<file path=xl/sharedStrings.xml><?xml version="1.0" encoding="utf-8"?>
<sst xmlns="http://schemas.openxmlformats.org/spreadsheetml/2006/main" count="72" uniqueCount="60">
  <si>
    <t>Total</t>
  </si>
  <si>
    <t>West Pokot</t>
  </si>
  <si>
    <t>Wajir</t>
  </si>
  <si>
    <t>Vihiga</t>
  </si>
  <si>
    <t>Turkana</t>
  </si>
  <si>
    <t>Trans Nzoia</t>
  </si>
  <si>
    <t>Tharaka-Nthi</t>
  </si>
  <si>
    <t>Tana River</t>
  </si>
  <si>
    <t>Taita/Taveta</t>
  </si>
  <si>
    <t>Siaya</t>
  </si>
  <si>
    <t>Samburu</t>
  </si>
  <si>
    <t>Nyeri</t>
  </si>
  <si>
    <t>Nyandarua</t>
  </si>
  <si>
    <t>Nyamira</t>
  </si>
  <si>
    <t>Narok</t>
  </si>
  <si>
    <t>Nandi</t>
  </si>
  <si>
    <t>Nakuru</t>
  </si>
  <si>
    <t xml:space="preserve">Nairobi </t>
  </si>
  <si>
    <t>Murang'a</t>
  </si>
  <si>
    <t>Mombasa</t>
  </si>
  <si>
    <t>Migori</t>
  </si>
  <si>
    <t>Meru</t>
  </si>
  <si>
    <t>Marsabit</t>
  </si>
  <si>
    <t>Mandera</t>
  </si>
  <si>
    <t>Makueni</t>
  </si>
  <si>
    <t>Machakos</t>
  </si>
  <si>
    <t>Lamu</t>
  </si>
  <si>
    <t>Laikipia</t>
  </si>
  <si>
    <t>Kwale</t>
  </si>
  <si>
    <t>Kitui</t>
  </si>
  <si>
    <t>Kisumu</t>
  </si>
  <si>
    <t>Kisii</t>
  </si>
  <si>
    <t>Kirinyaga</t>
  </si>
  <si>
    <t>Kilifi</t>
  </si>
  <si>
    <t>Kiambu</t>
  </si>
  <si>
    <t>Kakamega</t>
  </si>
  <si>
    <t>Kajiado</t>
  </si>
  <si>
    <t>Isiolo</t>
  </si>
  <si>
    <t>Homabay</t>
  </si>
  <si>
    <t>Garissa</t>
  </si>
  <si>
    <t>Embu</t>
  </si>
  <si>
    <t>E/Marakwet</t>
  </si>
  <si>
    <t>Busia</t>
  </si>
  <si>
    <t>Bungoma</t>
  </si>
  <si>
    <t>Baringo</t>
  </si>
  <si>
    <t> County</t>
  </si>
  <si>
    <r>
      <t xml:space="preserve">·    </t>
    </r>
    <r>
      <rPr>
        <b/>
        <sz val="11"/>
        <rFont val="Arial"/>
        <family val="2"/>
      </rPr>
      <t>Responsible Agency: State Department of Agriculture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</si>
  <si>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>Data collection method</t>
    </r>
    <r>
      <rPr>
        <sz val="11"/>
        <rFont val="Arial"/>
        <family val="2"/>
      </rPr>
      <t>: Administrative data recorded by government field extension officials</t>
    </r>
  </si>
  <si>
    <r>
      <t>·</t>
    </r>
    <r>
      <rPr>
        <sz val="7"/>
        <rFont val="Times New Roman"/>
        <family val="1"/>
      </rPr>
      <t>        </t>
    </r>
    <r>
      <rPr>
        <b/>
        <sz val="7"/>
        <rFont val="Times New Roman"/>
        <family val="1"/>
      </rPr>
      <t xml:space="preserve"> </t>
    </r>
    <r>
      <rPr>
        <b/>
        <sz val="11"/>
        <rFont val="Arial"/>
        <family val="2"/>
      </rPr>
      <t>Data submission Frequency:</t>
    </r>
    <r>
      <rPr>
        <sz val="11"/>
        <rFont val="Arial"/>
        <family val="2"/>
      </rPr>
      <t xml:space="preserve"> Annually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</si>
  <si>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>Units of measurement</t>
    </r>
    <r>
      <rPr>
        <sz val="11"/>
        <rFont val="Arial"/>
        <family val="2"/>
      </rPr>
      <t>: Area in Hectares (HA); Production in Metric Tons (MT); Yields in MT/HA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</si>
  <si>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>Coverage</t>
    </r>
    <r>
      <rPr>
        <sz val="11"/>
        <rFont val="Arial"/>
        <family val="2"/>
      </rPr>
      <t xml:space="preserve">:……………….. By Counties </t>
    </r>
  </si>
  <si>
    <r>
      <t>·</t>
    </r>
    <r>
      <rPr>
        <sz val="7"/>
        <rFont val="Times New Roman"/>
        <family val="1"/>
      </rPr>
      <t>     </t>
    </r>
    <r>
      <rPr>
        <b/>
        <sz val="7"/>
        <rFont val="Times New Roman"/>
        <family val="1"/>
      </rPr>
      <t>  </t>
    </r>
    <r>
      <rPr>
        <b/>
        <sz val="11"/>
        <rFont val="Arial"/>
        <family val="2"/>
      </rPr>
      <t>Contact email address for further enquiry:</t>
    </r>
    <r>
      <rPr>
        <sz val="11"/>
        <rFont val="Arial"/>
        <family val="2"/>
      </rPr>
      <t xml:space="preserve"> agristat@kilimo.go.ke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</si>
  <si>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 xml:space="preserve">Query answer period: </t>
    </r>
    <r>
      <rPr>
        <sz val="11"/>
        <rFont val="Arial"/>
        <family val="2"/>
      </rPr>
      <t>1 week</t>
    </r>
  </si>
  <si>
    <t>Harvested Area (HA)</t>
  </si>
  <si>
    <t>Production (MT)</t>
  </si>
  <si>
    <t>Yields (MT/HA)</t>
  </si>
  <si>
    <t>Kenya Cowpeas Production and yields by Counties</t>
  </si>
  <si>
    <r>
      <rPr>
        <b/>
        <sz val="11"/>
        <rFont val="Arial"/>
        <family val="2"/>
      </rPr>
      <t xml:space="preserve">     Description</t>
    </r>
    <r>
      <rPr>
        <sz val="11"/>
        <rFont val="Arial"/>
        <family val="2"/>
      </rPr>
      <t>: Datasets of annual Harvested Area, Production and Yields of Cowpeas in Kenya by Counties</t>
    </r>
  </si>
  <si>
    <t>Kenya Cowpeas Production by Counties Annual Data</t>
  </si>
  <si>
    <r>
      <t xml:space="preserve">              </t>
    </r>
    <r>
      <rPr>
        <b/>
        <sz val="11"/>
        <color theme="1"/>
        <rFont val="Arial"/>
        <family val="2"/>
      </rPr>
      <t>Data source</t>
    </r>
    <r>
      <rPr>
        <sz val="11"/>
        <color theme="1"/>
        <rFont val="Arial"/>
        <family val="2"/>
      </rPr>
      <t>: Estimates by field extension experts and from growers records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</si>
</sst>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Symbol"/>
      <family val="1"/>
      <charset val="2"/>
    </font>
    <font>
      <sz val="7"/>
      <name val="Times New Roman"/>
      <family val="1"/>
    </font>
    <font>
      <b/>
      <sz val="7"/>
      <name val="Times New Roman"/>
      <family val="1"/>
    </font>
    <font>
      <b/>
      <sz val="11"/>
      <color theme="1"/>
      <name val="Arial"/>
      <family val="2"/>
    </font>
    <font>
      <sz val="9"/>
      <color rgb="FF000000"/>
      <name val="Book Antiqua"/>
      <family val="1"/>
    </font>
    <font>
      <b/>
      <sz val="9"/>
      <color rgb="FF000000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1" fontId="2" fillId="0" borderId="1" xfId="0" applyNumberFormat="1" applyFont="1" applyBorder="1"/>
    <xf numFmtId="164" fontId="2" fillId="0" borderId="1" xfId="0" applyNumberFormat="1" applyFont="1" applyBorder="1"/>
    <xf numFmtId="0" fontId="2" fillId="0" borderId="1" xfId="0" applyFont="1" applyBorder="1"/>
    <xf numFmtId="0" fontId="0" fillId="0" borderId="1" xfId="0" applyBorder="1"/>
    <xf numFmtId="164" fontId="0" fillId="0" borderId="1" xfId="0" applyNumberFormat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 vertical="center" indent="4"/>
    </xf>
    <xf numFmtId="0" fontId="6" fillId="0" borderId="0" xfId="0" applyFont="1"/>
    <xf numFmtId="0" fontId="8" fillId="0" borderId="0" xfId="0" applyFont="1" applyAlignment="1">
      <alignment horizontal="left" vertical="center" indent="4"/>
    </xf>
    <xf numFmtId="0" fontId="11" fillId="0" borderId="5" xfId="0" applyFont="1" applyBorder="1"/>
    <xf numFmtId="0" fontId="2" fillId="0" borderId="5" xfId="0" applyFont="1" applyBorder="1"/>
    <xf numFmtId="0" fontId="0" fillId="0" borderId="6" xfId="0" applyBorder="1" applyAlignment="1">
      <alignment vertical="top" wrapText="1"/>
    </xf>
    <xf numFmtId="0" fontId="12" fillId="2" borderId="1" xfId="0" applyFont="1" applyFill="1" applyBorder="1" applyAlignment="1">
      <alignment vertical="top" wrapText="1"/>
    </xf>
    <xf numFmtId="0" fontId="13" fillId="2" borderId="5" xfId="0" applyFont="1" applyFill="1" applyBorder="1" applyAlignment="1">
      <alignment vertical="top" wrapText="1"/>
    </xf>
    <xf numFmtId="165" fontId="0" fillId="0" borderId="1" xfId="1" applyNumberFormat="1" applyFont="1" applyBorder="1"/>
    <xf numFmtId="165" fontId="2" fillId="0" borderId="1" xfId="1" applyNumberFormat="1" applyFont="1" applyBorder="1"/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5" fillId="0" borderId="0" xfId="0" applyFont="1" applyAlignment="1">
      <alignment horizontal="left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1"/>
  <sheetViews>
    <sheetView tabSelected="1" workbookViewId="0">
      <selection activeCell="O11" sqref="O11"/>
    </sheetView>
  </sheetViews>
  <sheetFormatPr defaultRowHeight="15" x14ac:dyDescent="0.25"/>
  <cols>
    <col min="1" max="1" width="14" customWidth="1"/>
    <col min="2" max="2" width="10" customWidth="1"/>
    <col min="3" max="3" width="12.42578125" customWidth="1"/>
    <col min="5" max="5" width="11" customWidth="1"/>
    <col min="6" max="6" width="11.140625" customWidth="1"/>
  </cols>
  <sheetData>
    <row r="2" spans="1:16" s="6" customFormat="1" ht="15.75" x14ac:dyDescent="0.25">
      <c r="C2" s="7" t="s">
        <v>56</v>
      </c>
    </row>
    <row r="4" spans="1:16" s="8" customFormat="1" x14ac:dyDescent="0.2">
      <c r="B4" s="9" t="s">
        <v>57</v>
      </c>
      <c r="C4" s="10"/>
      <c r="D4" s="10"/>
      <c r="E4" s="10"/>
      <c r="F4" s="10"/>
      <c r="G4" s="10"/>
      <c r="H4" s="10"/>
      <c r="I4" s="10"/>
    </row>
    <row r="5" spans="1:16" x14ac:dyDescent="0.25">
      <c r="B5" s="22" t="s">
        <v>59</v>
      </c>
      <c r="C5" s="10"/>
      <c r="D5" s="10"/>
      <c r="E5" s="10"/>
      <c r="F5" s="10"/>
      <c r="G5" s="10"/>
      <c r="H5" s="10"/>
      <c r="I5" s="10"/>
    </row>
    <row r="6" spans="1:16" x14ac:dyDescent="0.25">
      <c r="B6" s="11" t="s">
        <v>46</v>
      </c>
      <c r="C6" s="10"/>
      <c r="D6" s="10"/>
      <c r="E6" s="10"/>
      <c r="F6" s="10"/>
      <c r="G6" s="10"/>
      <c r="H6" s="10"/>
      <c r="I6" s="10"/>
    </row>
    <row r="7" spans="1:16" x14ac:dyDescent="0.25">
      <c r="B7" s="11" t="s">
        <v>47</v>
      </c>
      <c r="C7" s="10"/>
      <c r="D7" s="10"/>
      <c r="E7" s="10"/>
      <c r="F7" s="10"/>
      <c r="G7" s="10"/>
      <c r="H7" s="10"/>
      <c r="I7" s="10"/>
    </row>
    <row r="8" spans="1:16" x14ac:dyDescent="0.25">
      <c r="B8" s="11" t="s">
        <v>48</v>
      </c>
      <c r="C8" s="10"/>
      <c r="D8" s="10"/>
      <c r="E8" s="10"/>
      <c r="F8" s="10"/>
      <c r="G8" s="10"/>
      <c r="H8" s="10"/>
      <c r="I8" s="10"/>
    </row>
    <row r="9" spans="1:16" x14ac:dyDescent="0.25">
      <c r="B9" s="11" t="s">
        <v>49</v>
      </c>
      <c r="C9" s="10"/>
      <c r="D9" s="10"/>
      <c r="E9" s="10"/>
      <c r="F9" s="10"/>
      <c r="G9" s="10"/>
      <c r="H9" s="10"/>
      <c r="I9" s="10"/>
    </row>
    <row r="10" spans="1:16" x14ac:dyDescent="0.25">
      <c r="B10" s="11" t="s">
        <v>50</v>
      </c>
      <c r="C10" s="10"/>
      <c r="D10" s="10"/>
      <c r="E10" s="10"/>
      <c r="F10" s="10"/>
      <c r="G10" s="10"/>
      <c r="H10" s="10"/>
      <c r="I10" s="10"/>
    </row>
    <row r="11" spans="1:16" x14ac:dyDescent="0.25">
      <c r="B11" s="11" t="s">
        <v>51</v>
      </c>
      <c r="C11" s="10"/>
      <c r="D11" s="10"/>
      <c r="E11" s="10"/>
      <c r="F11" s="10"/>
      <c r="G11" s="10"/>
      <c r="H11" s="10"/>
      <c r="I11" s="10"/>
    </row>
    <row r="12" spans="1:16" x14ac:dyDescent="0.25">
      <c r="B12" s="11" t="s">
        <v>52</v>
      </c>
      <c r="C12" s="10"/>
      <c r="D12" s="10"/>
      <c r="E12" s="10"/>
      <c r="F12" s="10"/>
      <c r="G12" s="10"/>
      <c r="H12" s="10"/>
      <c r="I12" s="10"/>
    </row>
    <row r="14" spans="1:16" ht="15.75" thickBot="1" x14ac:dyDescent="0.3">
      <c r="A14" s="3"/>
      <c r="B14" s="12" t="s">
        <v>58</v>
      </c>
      <c r="C14" s="13"/>
      <c r="D14" s="13"/>
      <c r="E14" s="3"/>
      <c r="F14" s="1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x14ac:dyDescent="0.25">
      <c r="A15" s="14"/>
      <c r="B15" s="19">
        <v>2012</v>
      </c>
      <c r="C15" s="20"/>
      <c r="D15" s="21"/>
      <c r="E15" s="19">
        <v>2013</v>
      </c>
      <c r="F15" s="20"/>
      <c r="G15" s="21"/>
      <c r="H15" s="19">
        <v>2014</v>
      </c>
      <c r="I15" s="20"/>
      <c r="J15" s="21"/>
      <c r="K15" s="19">
        <v>2015</v>
      </c>
      <c r="L15" s="20"/>
      <c r="M15" s="21"/>
      <c r="N15" s="19">
        <v>2016</v>
      </c>
      <c r="O15" s="20"/>
      <c r="P15" s="21"/>
    </row>
    <row r="16" spans="1:16" ht="28.5" x14ac:dyDescent="0.25">
      <c r="A16" s="15" t="s">
        <v>45</v>
      </c>
      <c r="B16" s="16" t="s">
        <v>53</v>
      </c>
      <c r="C16" s="16" t="s">
        <v>54</v>
      </c>
      <c r="D16" s="16" t="s">
        <v>55</v>
      </c>
      <c r="E16" s="16" t="s">
        <v>53</v>
      </c>
      <c r="F16" s="16" t="s">
        <v>54</v>
      </c>
      <c r="G16" s="16" t="s">
        <v>55</v>
      </c>
      <c r="H16" s="16" t="s">
        <v>53</v>
      </c>
      <c r="I16" s="16" t="s">
        <v>54</v>
      </c>
      <c r="J16" s="16" t="s">
        <v>55</v>
      </c>
      <c r="K16" s="16" t="s">
        <v>53</v>
      </c>
      <c r="L16" s="16" t="s">
        <v>54</v>
      </c>
      <c r="M16" s="16" t="s">
        <v>55</v>
      </c>
      <c r="N16" s="16" t="s">
        <v>53</v>
      </c>
      <c r="O16" s="16" t="s">
        <v>54</v>
      </c>
      <c r="P16" s="16" t="s">
        <v>55</v>
      </c>
    </row>
    <row r="17" spans="1:16" x14ac:dyDescent="0.25">
      <c r="A17" s="4" t="s">
        <v>44</v>
      </c>
      <c r="B17" s="17">
        <v>518</v>
      </c>
      <c r="C17" s="17">
        <v>183.24</v>
      </c>
      <c r="D17" s="5">
        <f>C17/B17</f>
        <v>0.35374517374517378</v>
      </c>
      <c r="E17" s="17">
        <v>486</v>
      </c>
      <c r="F17" s="17">
        <v>433.26</v>
      </c>
      <c r="G17" s="5">
        <f>F17/E17</f>
        <v>0.89148148148148143</v>
      </c>
      <c r="H17" s="17">
        <v>285</v>
      </c>
      <c r="I17" s="17">
        <v>258.93</v>
      </c>
      <c r="J17" s="5">
        <f>I17/H17</f>
        <v>0.90852631578947374</v>
      </c>
      <c r="K17" s="17">
        <v>669</v>
      </c>
      <c r="L17" s="17">
        <v>493</v>
      </c>
      <c r="M17" s="5">
        <f>L17/K17</f>
        <v>0.73692077727952165</v>
      </c>
      <c r="N17" s="17">
        <v>514</v>
      </c>
      <c r="O17" s="17">
        <v>440</v>
      </c>
      <c r="P17" s="5">
        <f>O17/N17</f>
        <v>0.85603112840466922</v>
      </c>
    </row>
    <row r="18" spans="1:16" x14ac:dyDescent="0.25">
      <c r="A18" s="4" t="s">
        <v>43</v>
      </c>
      <c r="B18" s="17">
        <v>138</v>
      </c>
      <c r="C18" s="17">
        <v>120</v>
      </c>
      <c r="D18" s="5">
        <f t="shared" ref="D18:D60" si="0">C18/B18</f>
        <v>0.86956521739130432</v>
      </c>
      <c r="E18" s="17">
        <v>142</v>
      </c>
      <c r="F18" s="17">
        <f>E18*0.9</f>
        <v>127.8</v>
      </c>
      <c r="G18" s="5">
        <f t="shared" ref="G18:G61" si="1">F18/E18</f>
        <v>0.9</v>
      </c>
      <c r="H18" s="17">
        <v>140</v>
      </c>
      <c r="I18" s="17">
        <f>H18*0.8</f>
        <v>112</v>
      </c>
      <c r="J18" s="5">
        <f t="shared" ref="J18:J61" si="2">I18/H18</f>
        <v>0.8</v>
      </c>
      <c r="K18" s="17">
        <v>156</v>
      </c>
      <c r="L18" s="17">
        <v>110</v>
      </c>
      <c r="M18" s="5">
        <f t="shared" ref="M18:M61" si="3">L18/K18</f>
        <v>0.70512820512820518</v>
      </c>
      <c r="N18" s="17">
        <v>152</v>
      </c>
      <c r="O18" s="17">
        <v>182</v>
      </c>
      <c r="P18" s="5">
        <f t="shared" ref="P18:P61" si="4">O18/N18</f>
        <v>1.1973684210526316</v>
      </c>
    </row>
    <row r="19" spans="1:16" x14ac:dyDescent="0.25">
      <c r="A19" s="4" t="s">
        <v>42</v>
      </c>
      <c r="B19" s="17">
        <v>425</v>
      </c>
      <c r="C19" s="17">
        <v>386</v>
      </c>
      <c r="D19" s="5">
        <f t="shared" si="0"/>
        <v>0.90823529411764703</v>
      </c>
      <c r="E19" s="17">
        <v>398</v>
      </c>
      <c r="F19" s="17">
        <f>E19*0.85</f>
        <v>338.3</v>
      </c>
      <c r="G19" s="5">
        <f t="shared" si="1"/>
        <v>0.85</v>
      </c>
      <c r="H19" s="17">
        <v>402</v>
      </c>
      <c r="I19" s="17">
        <v>386</v>
      </c>
      <c r="J19" s="5">
        <f t="shared" si="2"/>
        <v>0.96019900497512434</v>
      </c>
      <c r="K19" s="17">
        <v>425</v>
      </c>
      <c r="L19" s="17">
        <v>386</v>
      </c>
      <c r="M19" s="5">
        <f t="shared" si="3"/>
        <v>0.90823529411764703</v>
      </c>
      <c r="N19" s="17">
        <v>712</v>
      </c>
      <c r="O19" s="17">
        <v>644</v>
      </c>
      <c r="P19" s="5">
        <f t="shared" si="4"/>
        <v>0.9044943820224719</v>
      </c>
    </row>
    <row r="20" spans="1:16" x14ac:dyDescent="0.25">
      <c r="A20" s="4" t="s">
        <v>41</v>
      </c>
      <c r="B20" s="17">
        <v>443</v>
      </c>
      <c r="C20" s="17">
        <v>450.18</v>
      </c>
      <c r="D20" s="5">
        <f t="shared" si="0"/>
        <v>1.0162076749435667</v>
      </c>
      <c r="E20" s="17">
        <v>142</v>
      </c>
      <c r="F20" s="17">
        <v>139.22999999999999</v>
      </c>
      <c r="G20" s="5">
        <f t="shared" si="1"/>
        <v>0.98049295774647882</v>
      </c>
      <c r="H20" s="17">
        <v>129</v>
      </c>
      <c r="I20" s="17">
        <v>131.31</v>
      </c>
      <c r="J20" s="5">
        <f t="shared" si="2"/>
        <v>1.017906976744186</v>
      </c>
      <c r="K20" s="17">
        <v>256</v>
      </c>
      <c r="L20" s="17">
        <v>156</v>
      </c>
      <c r="M20" s="5">
        <f t="shared" si="3"/>
        <v>0.609375</v>
      </c>
      <c r="N20" s="17">
        <v>152</v>
      </c>
      <c r="O20" s="17">
        <v>110</v>
      </c>
      <c r="P20" s="5">
        <f t="shared" si="4"/>
        <v>0.72368421052631582</v>
      </c>
    </row>
    <row r="21" spans="1:16" x14ac:dyDescent="0.25">
      <c r="A21" s="4" t="s">
        <v>40</v>
      </c>
      <c r="B21" s="17">
        <v>9575</v>
      </c>
      <c r="C21" s="17">
        <v>7352.01</v>
      </c>
      <c r="D21" s="5">
        <f t="shared" si="0"/>
        <v>0.76783394255874671</v>
      </c>
      <c r="E21" s="17">
        <v>8459</v>
      </c>
      <c r="F21" s="17">
        <v>6123.87</v>
      </c>
      <c r="G21" s="5">
        <f t="shared" si="1"/>
        <v>0.72394727509161838</v>
      </c>
      <c r="H21" s="17">
        <v>7231</v>
      </c>
      <c r="I21" s="17">
        <v>9404.1</v>
      </c>
      <c r="J21" s="5">
        <f t="shared" si="2"/>
        <v>1.3005255151431339</v>
      </c>
      <c r="K21" s="17">
        <v>11119</v>
      </c>
      <c r="L21" s="17">
        <v>10631</v>
      </c>
      <c r="M21" s="5">
        <f t="shared" si="3"/>
        <v>0.95611116107563632</v>
      </c>
      <c r="N21" s="17">
        <v>4580</v>
      </c>
      <c r="O21" s="17">
        <v>6973</v>
      </c>
      <c r="P21" s="5">
        <f t="shared" si="4"/>
        <v>1.5224890829694324</v>
      </c>
    </row>
    <row r="22" spans="1:16" x14ac:dyDescent="0.25">
      <c r="A22" s="4" t="s">
        <v>39</v>
      </c>
      <c r="B22" s="17">
        <v>246</v>
      </c>
      <c r="C22" s="17">
        <v>229.05</v>
      </c>
      <c r="D22" s="5">
        <f t="shared" si="0"/>
        <v>0.93109756097560981</v>
      </c>
      <c r="E22" s="17">
        <v>107</v>
      </c>
      <c r="F22" s="17">
        <v>65.97</v>
      </c>
      <c r="G22" s="5">
        <f t="shared" si="1"/>
        <v>0.61654205607476631</v>
      </c>
      <c r="H22" s="17">
        <v>85</v>
      </c>
      <c r="I22" s="17">
        <v>53.01</v>
      </c>
      <c r="J22" s="5">
        <f t="shared" si="2"/>
        <v>0.62364705882352944</v>
      </c>
      <c r="K22" s="17">
        <v>36</v>
      </c>
      <c r="L22" s="17">
        <v>26</v>
      </c>
      <c r="M22" s="5">
        <f t="shared" si="3"/>
        <v>0.72222222222222221</v>
      </c>
      <c r="N22" s="17">
        <v>96</v>
      </c>
      <c r="O22" s="17">
        <v>52</v>
      </c>
      <c r="P22" s="5">
        <f t="shared" si="4"/>
        <v>0.54166666666666663</v>
      </c>
    </row>
    <row r="23" spans="1:16" x14ac:dyDescent="0.25">
      <c r="A23" s="4" t="s">
        <v>38</v>
      </c>
      <c r="B23" s="17">
        <v>575</v>
      </c>
      <c r="C23" s="17">
        <v>342.9</v>
      </c>
      <c r="D23" s="5">
        <f t="shared" si="0"/>
        <v>0.59634782608695647</v>
      </c>
      <c r="E23" s="17">
        <v>455</v>
      </c>
      <c r="F23" s="17">
        <v>187.65</v>
      </c>
      <c r="G23" s="5">
        <f t="shared" si="1"/>
        <v>0.41241758241758242</v>
      </c>
      <c r="H23" s="17">
        <v>476</v>
      </c>
      <c r="I23" s="17">
        <v>204.75</v>
      </c>
      <c r="J23" s="5">
        <f t="shared" si="2"/>
        <v>0.43014705882352944</v>
      </c>
      <c r="K23" s="17">
        <v>404</v>
      </c>
      <c r="L23" s="17">
        <v>380</v>
      </c>
      <c r="M23" s="5">
        <f t="shared" si="3"/>
        <v>0.94059405940594054</v>
      </c>
      <c r="N23" s="17">
        <v>375</v>
      </c>
      <c r="O23" s="17">
        <v>370</v>
      </c>
      <c r="P23" s="5">
        <f t="shared" si="4"/>
        <v>0.98666666666666669</v>
      </c>
    </row>
    <row r="24" spans="1:16" x14ac:dyDescent="0.25">
      <c r="A24" s="4" t="s">
        <v>37</v>
      </c>
      <c r="B24" s="17">
        <v>46</v>
      </c>
      <c r="C24" s="17">
        <v>23.4</v>
      </c>
      <c r="D24" s="5">
        <f t="shared" si="0"/>
        <v>0.50869565217391299</v>
      </c>
      <c r="E24" s="17">
        <v>116</v>
      </c>
      <c r="F24" s="17">
        <v>138.96</v>
      </c>
      <c r="G24" s="5">
        <f t="shared" si="1"/>
        <v>1.1979310344827587</v>
      </c>
      <c r="H24" s="17">
        <v>70</v>
      </c>
      <c r="I24" s="17">
        <v>47.97</v>
      </c>
      <c r="J24" s="5">
        <f t="shared" si="2"/>
        <v>0.68528571428571428</v>
      </c>
      <c r="K24" s="17">
        <v>104</v>
      </c>
      <c r="L24" s="17">
        <v>40</v>
      </c>
      <c r="M24" s="5">
        <f t="shared" si="3"/>
        <v>0.38461538461538464</v>
      </c>
      <c r="N24" s="17">
        <v>69</v>
      </c>
      <c r="O24" s="17">
        <v>44</v>
      </c>
      <c r="P24" s="5">
        <f t="shared" si="4"/>
        <v>0.6376811594202898</v>
      </c>
    </row>
    <row r="25" spans="1:16" x14ac:dyDescent="0.25">
      <c r="A25" s="4" t="s">
        <v>36</v>
      </c>
      <c r="B25" s="17">
        <v>9</v>
      </c>
      <c r="C25" s="17">
        <v>70</v>
      </c>
      <c r="D25" s="5">
        <f t="shared" si="0"/>
        <v>7.7777777777777777</v>
      </c>
      <c r="E25" s="17">
        <v>106</v>
      </c>
      <c r="F25" s="17">
        <v>600</v>
      </c>
      <c r="G25" s="5">
        <f t="shared" si="1"/>
        <v>5.6603773584905657</v>
      </c>
      <c r="H25" s="17">
        <v>58</v>
      </c>
      <c r="I25" s="17">
        <v>210</v>
      </c>
      <c r="J25" s="5">
        <f t="shared" si="2"/>
        <v>3.6206896551724137</v>
      </c>
      <c r="K25" s="17">
        <v>137</v>
      </c>
      <c r="L25" s="17">
        <v>116</v>
      </c>
      <c r="M25" s="5">
        <f t="shared" si="3"/>
        <v>0.84671532846715325</v>
      </c>
      <c r="N25" s="17">
        <v>132</v>
      </c>
      <c r="O25" s="17">
        <v>92</v>
      </c>
      <c r="P25" s="5">
        <f t="shared" si="4"/>
        <v>0.69696969696969702</v>
      </c>
    </row>
    <row r="26" spans="1:16" x14ac:dyDescent="0.25">
      <c r="A26" s="4" t="s">
        <v>35</v>
      </c>
      <c r="B26" s="17">
        <v>430</v>
      </c>
      <c r="C26" s="17">
        <v>370</v>
      </c>
      <c r="D26" s="5">
        <f t="shared" si="0"/>
        <v>0.86046511627906974</v>
      </c>
      <c r="E26" s="17">
        <v>472</v>
      </c>
      <c r="F26" s="17">
        <v>390</v>
      </c>
      <c r="G26" s="5">
        <f t="shared" si="1"/>
        <v>0.82627118644067798</v>
      </c>
      <c r="H26" s="17">
        <v>480</v>
      </c>
      <c r="I26" s="17">
        <v>360</v>
      </c>
      <c r="J26" s="5">
        <f t="shared" si="2"/>
        <v>0.75</v>
      </c>
      <c r="K26" s="17">
        <v>548</v>
      </c>
      <c r="L26" s="17">
        <v>317</v>
      </c>
      <c r="M26" s="5">
        <f t="shared" si="3"/>
        <v>0.57846715328467158</v>
      </c>
      <c r="N26" s="17">
        <v>682</v>
      </c>
      <c r="O26" s="17">
        <v>186</v>
      </c>
      <c r="P26" s="5">
        <f t="shared" si="4"/>
        <v>0.27272727272727271</v>
      </c>
    </row>
    <row r="27" spans="1:16" x14ac:dyDescent="0.25">
      <c r="A27" s="4" t="s">
        <v>34</v>
      </c>
      <c r="B27" s="17">
        <v>318</v>
      </c>
      <c r="C27" s="17">
        <v>248.31</v>
      </c>
      <c r="D27" s="5">
        <f t="shared" si="0"/>
        <v>0.78084905660377357</v>
      </c>
      <c r="E27" s="17">
        <v>302</v>
      </c>
      <c r="F27" s="17">
        <v>236.7</v>
      </c>
      <c r="G27" s="5">
        <f t="shared" si="1"/>
        <v>0.78377483443708607</v>
      </c>
      <c r="H27" s="17">
        <v>0</v>
      </c>
      <c r="I27" s="17">
        <v>0</v>
      </c>
      <c r="J27" s="5" t="e">
        <f t="shared" si="2"/>
        <v>#DIV/0!</v>
      </c>
      <c r="K27" s="17">
        <v>135</v>
      </c>
      <c r="L27" s="17">
        <v>34</v>
      </c>
      <c r="M27" s="5">
        <f t="shared" si="3"/>
        <v>0.25185185185185183</v>
      </c>
      <c r="N27" s="17">
        <v>723</v>
      </c>
      <c r="O27" s="17">
        <v>219</v>
      </c>
      <c r="P27" s="5">
        <f t="shared" si="4"/>
        <v>0.30290456431535268</v>
      </c>
    </row>
    <row r="28" spans="1:16" x14ac:dyDescent="0.25">
      <c r="A28" s="4" t="s">
        <v>33</v>
      </c>
      <c r="B28" s="17">
        <v>8110</v>
      </c>
      <c r="C28" s="17">
        <v>2095.83</v>
      </c>
      <c r="D28" s="5">
        <f t="shared" si="0"/>
        <v>0.25842540073982734</v>
      </c>
      <c r="E28" s="17">
        <v>8792</v>
      </c>
      <c r="F28" s="17">
        <v>1342.62</v>
      </c>
      <c r="G28" s="5">
        <f t="shared" si="1"/>
        <v>0.15270928116469518</v>
      </c>
      <c r="H28" s="17">
        <v>8929</v>
      </c>
      <c r="I28" s="17">
        <v>1150.2</v>
      </c>
      <c r="J28" s="5">
        <f t="shared" si="2"/>
        <v>0.12881621682159256</v>
      </c>
      <c r="K28" s="17">
        <v>9924</v>
      </c>
      <c r="L28" s="17">
        <v>9670</v>
      </c>
      <c r="M28" s="5">
        <f t="shared" si="3"/>
        <v>0.97440548166062069</v>
      </c>
      <c r="N28" s="17">
        <v>7154</v>
      </c>
      <c r="O28" s="17">
        <v>5208</v>
      </c>
      <c r="P28" s="5">
        <f t="shared" si="4"/>
        <v>0.72798434442270055</v>
      </c>
    </row>
    <row r="29" spans="1:16" x14ac:dyDescent="0.25">
      <c r="A29" s="4" t="s">
        <v>32</v>
      </c>
      <c r="B29" s="17">
        <v>588</v>
      </c>
      <c r="C29" s="17">
        <v>1161.99</v>
      </c>
      <c r="D29" s="5">
        <f t="shared" si="0"/>
        <v>1.9761734693877551</v>
      </c>
      <c r="E29" s="17">
        <v>784</v>
      </c>
      <c r="F29" s="17">
        <v>585</v>
      </c>
      <c r="G29" s="5">
        <f t="shared" si="1"/>
        <v>0.74617346938775508</v>
      </c>
      <c r="H29" s="17">
        <v>361</v>
      </c>
      <c r="I29" s="17">
        <v>133.74</v>
      </c>
      <c r="J29" s="5">
        <f t="shared" si="2"/>
        <v>0.37047091412742383</v>
      </c>
      <c r="K29" s="17">
        <v>416</v>
      </c>
      <c r="L29" s="17">
        <v>194</v>
      </c>
      <c r="M29" s="5">
        <f t="shared" si="3"/>
        <v>0.46634615384615385</v>
      </c>
      <c r="N29" s="17">
        <v>271</v>
      </c>
      <c r="O29" s="17">
        <v>105</v>
      </c>
      <c r="P29" s="5">
        <f t="shared" si="4"/>
        <v>0.38745387453874541</v>
      </c>
    </row>
    <row r="30" spans="1:16" x14ac:dyDescent="0.25">
      <c r="A30" s="4" t="s">
        <v>31</v>
      </c>
      <c r="B30" s="17">
        <v>340</v>
      </c>
      <c r="C30" s="17">
        <v>164.25</v>
      </c>
      <c r="D30" s="5">
        <f t="shared" si="0"/>
        <v>0.48308823529411765</v>
      </c>
      <c r="E30" s="17">
        <v>451</v>
      </c>
      <c r="F30" s="17">
        <v>816.48</v>
      </c>
      <c r="G30" s="5">
        <f t="shared" si="1"/>
        <v>1.8103769401330376</v>
      </c>
      <c r="H30" s="17">
        <v>511</v>
      </c>
      <c r="I30" s="17">
        <v>905.31</v>
      </c>
      <c r="J30" s="5">
        <f t="shared" si="2"/>
        <v>1.7716438356164383</v>
      </c>
      <c r="K30" s="17">
        <v>3811</v>
      </c>
      <c r="L30" s="17">
        <v>2080</v>
      </c>
      <c r="M30" s="5">
        <f t="shared" si="3"/>
        <v>0.54578850695355552</v>
      </c>
      <c r="N30" s="17">
        <v>4046</v>
      </c>
      <c r="O30" s="17">
        <v>1914</v>
      </c>
      <c r="P30" s="5">
        <f t="shared" si="4"/>
        <v>0.47305981216015819</v>
      </c>
    </row>
    <row r="31" spans="1:16" x14ac:dyDescent="0.25">
      <c r="A31" s="4" t="s">
        <v>30</v>
      </c>
      <c r="B31" s="17">
        <v>3880</v>
      </c>
      <c r="C31" s="17">
        <v>1746</v>
      </c>
      <c r="D31" s="5">
        <f t="shared" si="0"/>
        <v>0.45</v>
      </c>
      <c r="E31" s="17">
        <v>1304</v>
      </c>
      <c r="F31" s="17">
        <v>1186.56</v>
      </c>
      <c r="G31" s="5">
        <f t="shared" si="1"/>
        <v>0.90993865030674848</v>
      </c>
      <c r="H31" s="17">
        <v>1462</v>
      </c>
      <c r="I31" s="17">
        <v>1186.56</v>
      </c>
      <c r="J31" s="5">
        <f t="shared" si="2"/>
        <v>0.81160054719562236</v>
      </c>
      <c r="K31" s="17">
        <v>1253</v>
      </c>
      <c r="L31" s="17">
        <v>1295</v>
      </c>
      <c r="M31" s="5">
        <f t="shared" si="3"/>
        <v>1.0335195530726258</v>
      </c>
      <c r="N31" s="17">
        <v>97</v>
      </c>
      <c r="O31" s="17">
        <v>194</v>
      </c>
      <c r="P31" s="5">
        <f t="shared" si="4"/>
        <v>2</v>
      </c>
    </row>
    <row r="32" spans="1:16" x14ac:dyDescent="0.25">
      <c r="A32" s="4" t="s">
        <v>29</v>
      </c>
      <c r="B32" s="17">
        <v>71462</v>
      </c>
      <c r="C32" s="17">
        <v>30576.959999999999</v>
      </c>
      <c r="D32" s="5">
        <f t="shared" si="0"/>
        <v>0.42787719347345443</v>
      </c>
      <c r="E32" s="17">
        <v>87060</v>
      </c>
      <c r="F32" s="17">
        <v>43036.02</v>
      </c>
      <c r="G32" s="5">
        <f t="shared" si="1"/>
        <v>0.49432598208132317</v>
      </c>
      <c r="H32" s="17">
        <v>89161</v>
      </c>
      <c r="I32" s="17">
        <v>37128.6</v>
      </c>
      <c r="J32" s="5">
        <f t="shared" si="2"/>
        <v>0.41642197821917654</v>
      </c>
      <c r="K32" s="17">
        <v>74460</v>
      </c>
      <c r="L32" s="17">
        <v>67784</v>
      </c>
      <c r="M32" s="5">
        <f t="shared" si="3"/>
        <v>0.91034112275047008</v>
      </c>
      <c r="N32" s="17">
        <v>88934</v>
      </c>
      <c r="O32" s="17">
        <v>20821</v>
      </c>
      <c r="P32" s="5">
        <f t="shared" si="4"/>
        <v>0.23411743540153371</v>
      </c>
    </row>
    <row r="33" spans="1:16" x14ac:dyDescent="0.25">
      <c r="A33" s="4" t="s">
        <v>28</v>
      </c>
      <c r="B33" s="17">
        <v>2840</v>
      </c>
      <c r="C33" s="17">
        <v>327.51</v>
      </c>
      <c r="D33" s="5">
        <f t="shared" si="0"/>
        <v>0.11532042253521127</v>
      </c>
      <c r="E33" s="17">
        <v>3212</v>
      </c>
      <c r="F33" s="17">
        <v>1587.33</v>
      </c>
      <c r="G33" s="5">
        <f t="shared" si="1"/>
        <v>0.49418742216687422</v>
      </c>
      <c r="H33" s="17">
        <v>4619</v>
      </c>
      <c r="I33" s="17">
        <v>1638.63</v>
      </c>
      <c r="J33" s="5">
        <f t="shared" si="2"/>
        <v>0.35475860575882229</v>
      </c>
      <c r="K33" s="17">
        <v>5392</v>
      </c>
      <c r="L33" s="17">
        <v>5316</v>
      </c>
      <c r="M33" s="5">
        <f t="shared" si="3"/>
        <v>0.98590504451038574</v>
      </c>
      <c r="N33" s="17">
        <v>4318</v>
      </c>
      <c r="O33" s="17">
        <v>3062</v>
      </c>
      <c r="P33" s="5">
        <f t="shared" si="4"/>
        <v>0.70912459471977762</v>
      </c>
    </row>
    <row r="34" spans="1:16" x14ac:dyDescent="0.25">
      <c r="A34" s="4" t="s">
        <v>27</v>
      </c>
      <c r="B34" s="17">
        <v>20</v>
      </c>
      <c r="C34" s="17">
        <v>8.4600000000000009</v>
      </c>
      <c r="D34" s="5">
        <f t="shared" si="0"/>
        <v>0.42300000000000004</v>
      </c>
      <c r="E34" s="17">
        <v>6</v>
      </c>
      <c r="F34" s="17">
        <v>3.78</v>
      </c>
      <c r="G34" s="5">
        <f t="shared" si="1"/>
        <v>0.63</v>
      </c>
      <c r="H34" s="17">
        <v>8</v>
      </c>
      <c r="I34" s="17">
        <v>6.48</v>
      </c>
      <c r="J34" s="5">
        <f t="shared" si="2"/>
        <v>0.81</v>
      </c>
      <c r="K34" s="17">
        <v>18</v>
      </c>
      <c r="L34" s="17">
        <v>4</v>
      </c>
      <c r="M34" s="5">
        <f t="shared" si="3"/>
        <v>0.22222222222222221</v>
      </c>
      <c r="N34" s="17">
        <v>12</v>
      </c>
      <c r="O34" s="17">
        <v>4</v>
      </c>
      <c r="P34" s="5">
        <f t="shared" si="4"/>
        <v>0.33333333333333331</v>
      </c>
    </row>
    <row r="35" spans="1:16" x14ac:dyDescent="0.25">
      <c r="A35" s="4" t="s">
        <v>26</v>
      </c>
      <c r="B35" s="17">
        <v>2554</v>
      </c>
      <c r="C35" s="17">
        <v>941.4</v>
      </c>
      <c r="D35" s="5">
        <f t="shared" si="0"/>
        <v>0.36859827721221611</v>
      </c>
      <c r="E35" s="17">
        <v>2832</v>
      </c>
      <c r="F35" s="17">
        <v>3347.19</v>
      </c>
      <c r="G35" s="5">
        <f t="shared" si="1"/>
        <v>1.1819173728813559</v>
      </c>
      <c r="H35" s="17">
        <v>3620</v>
      </c>
      <c r="I35" s="17">
        <v>2574.7199999999998</v>
      </c>
      <c r="J35" s="5">
        <f t="shared" si="2"/>
        <v>0.71124861878453038</v>
      </c>
      <c r="K35" s="17">
        <v>4724</v>
      </c>
      <c r="L35" s="17">
        <v>4554</v>
      </c>
      <c r="M35" s="5">
        <f t="shared" si="3"/>
        <v>0.96401354784081283</v>
      </c>
      <c r="N35" s="17">
        <v>4956</v>
      </c>
      <c r="O35" s="17">
        <v>3273</v>
      </c>
      <c r="P35" s="5">
        <f t="shared" si="4"/>
        <v>0.66041162227602901</v>
      </c>
    </row>
    <row r="36" spans="1:16" x14ac:dyDescent="0.25">
      <c r="A36" s="4" t="s">
        <v>25</v>
      </c>
      <c r="B36" s="17">
        <v>34710</v>
      </c>
      <c r="C36" s="17">
        <v>15193.08</v>
      </c>
      <c r="D36" s="5">
        <f t="shared" si="0"/>
        <v>0.43771477960242006</v>
      </c>
      <c r="E36" s="17">
        <v>21246</v>
      </c>
      <c r="F36" s="17">
        <v>15242.22</v>
      </c>
      <c r="G36" s="5">
        <f t="shared" si="1"/>
        <v>0.71741598418525832</v>
      </c>
      <c r="H36" s="17">
        <v>35247</v>
      </c>
      <c r="I36" s="17">
        <v>14451.48</v>
      </c>
      <c r="J36" s="5">
        <f t="shared" si="2"/>
        <v>0.41000595795386841</v>
      </c>
      <c r="K36" s="17">
        <v>25270</v>
      </c>
      <c r="L36" s="17">
        <v>20137</v>
      </c>
      <c r="M36" s="5">
        <f t="shared" si="3"/>
        <v>0.79687376335575777</v>
      </c>
      <c r="N36" s="17">
        <v>19864</v>
      </c>
      <c r="O36" s="17">
        <v>13157</v>
      </c>
      <c r="P36" s="5">
        <f t="shared" si="4"/>
        <v>0.66235400724929516</v>
      </c>
    </row>
    <row r="37" spans="1:16" x14ac:dyDescent="0.25">
      <c r="A37" s="4" t="s">
        <v>24</v>
      </c>
      <c r="B37" s="17">
        <v>48645</v>
      </c>
      <c r="C37" s="17">
        <v>30323.25</v>
      </c>
      <c r="D37" s="5">
        <f t="shared" si="0"/>
        <v>0.62335800185013879</v>
      </c>
      <c r="E37" s="17">
        <v>100144</v>
      </c>
      <c r="F37" s="17">
        <v>47989.71</v>
      </c>
      <c r="G37" s="5">
        <f t="shared" si="1"/>
        <v>0.47920704185972202</v>
      </c>
      <c r="H37" s="17">
        <v>97103</v>
      </c>
      <c r="I37" s="17">
        <v>51093.36</v>
      </c>
      <c r="J37" s="5">
        <f t="shared" si="2"/>
        <v>0.52617694612936783</v>
      </c>
      <c r="K37" s="17">
        <v>74837</v>
      </c>
      <c r="L37" s="17">
        <v>30649</v>
      </c>
      <c r="M37" s="5">
        <f t="shared" si="3"/>
        <v>0.40954340767267527</v>
      </c>
      <c r="N37" s="17">
        <v>57902</v>
      </c>
      <c r="O37" s="17">
        <v>66411</v>
      </c>
      <c r="P37" s="5">
        <f t="shared" si="4"/>
        <v>1.1469552001657974</v>
      </c>
    </row>
    <row r="38" spans="1:16" x14ac:dyDescent="0.25">
      <c r="A38" s="4" t="s">
        <v>23</v>
      </c>
      <c r="B38" s="17">
        <v>132</v>
      </c>
      <c r="C38" s="17">
        <v>63.9</v>
      </c>
      <c r="D38" s="5">
        <f t="shared" si="0"/>
        <v>0.48409090909090907</v>
      </c>
      <c r="E38" s="17">
        <v>1204</v>
      </c>
      <c r="F38" s="17">
        <v>84.87</v>
      </c>
      <c r="G38" s="5">
        <f t="shared" si="1"/>
        <v>7.0490033222591369E-2</v>
      </c>
      <c r="H38" s="17">
        <v>1276</v>
      </c>
      <c r="I38" s="17">
        <v>56.43</v>
      </c>
      <c r="J38" s="5">
        <f t="shared" si="2"/>
        <v>4.4224137931034482E-2</v>
      </c>
      <c r="K38" s="17">
        <v>54</v>
      </c>
      <c r="L38" s="17">
        <v>22</v>
      </c>
      <c r="M38" s="5">
        <f t="shared" si="3"/>
        <v>0.40740740740740738</v>
      </c>
      <c r="N38" s="17">
        <v>22</v>
      </c>
      <c r="O38" s="17">
        <v>7</v>
      </c>
      <c r="P38" s="5">
        <f t="shared" si="4"/>
        <v>0.31818181818181818</v>
      </c>
    </row>
    <row r="39" spans="1:16" x14ac:dyDescent="0.25">
      <c r="A39" s="4" t="s">
        <v>22</v>
      </c>
      <c r="B39" s="17">
        <v>172</v>
      </c>
      <c r="C39" s="17">
        <v>61.38</v>
      </c>
      <c r="D39" s="5">
        <f t="shared" si="0"/>
        <v>0.35686046511627906</v>
      </c>
      <c r="E39" s="17">
        <v>6</v>
      </c>
      <c r="F39" s="17">
        <v>3.96</v>
      </c>
      <c r="G39" s="5">
        <f t="shared" si="1"/>
        <v>0.66</v>
      </c>
      <c r="H39" s="17">
        <v>8</v>
      </c>
      <c r="I39" s="17">
        <v>5.04</v>
      </c>
      <c r="J39" s="5">
        <f t="shared" si="2"/>
        <v>0.63</v>
      </c>
      <c r="K39" s="17">
        <v>70</v>
      </c>
      <c r="L39" s="17">
        <v>12</v>
      </c>
      <c r="M39" s="5">
        <f t="shared" si="3"/>
        <v>0.17142857142857143</v>
      </c>
      <c r="N39" s="17">
        <v>10</v>
      </c>
      <c r="O39" s="17">
        <v>0</v>
      </c>
      <c r="P39" s="5">
        <f t="shared" si="4"/>
        <v>0</v>
      </c>
    </row>
    <row r="40" spans="1:16" x14ac:dyDescent="0.25">
      <c r="A40" s="4" t="s">
        <v>21</v>
      </c>
      <c r="B40" s="17">
        <v>6822</v>
      </c>
      <c r="C40" s="17">
        <v>5812.92</v>
      </c>
      <c r="D40" s="5">
        <f t="shared" si="0"/>
        <v>0.85208443271767809</v>
      </c>
      <c r="E40" s="17">
        <v>6603</v>
      </c>
      <c r="F40" s="17">
        <v>4630.1400000000003</v>
      </c>
      <c r="G40" s="5">
        <f t="shared" si="1"/>
        <v>0.70121762835074974</v>
      </c>
      <c r="H40" s="17">
        <v>8990</v>
      </c>
      <c r="I40" s="17">
        <v>7885.53</v>
      </c>
      <c r="J40" s="5">
        <f t="shared" si="2"/>
        <v>0.87714460511679637</v>
      </c>
      <c r="K40" s="17">
        <v>9821</v>
      </c>
      <c r="L40" s="17">
        <v>6929</v>
      </c>
      <c r="M40" s="5">
        <f t="shared" si="3"/>
        <v>0.70552896853680891</v>
      </c>
      <c r="N40" s="17">
        <v>10228</v>
      </c>
      <c r="O40" s="17">
        <v>8971</v>
      </c>
      <c r="P40" s="5">
        <f t="shared" si="4"/>
        <v>0.87710207274149399</v>
      </c>
    </row>
    <row r="41" spans="1:16" x14ac:dyDescent="0.25">
      <c r="A41" s="4" t="s">
        <v>20</v>
      </c>
      <c r="B41" s="17">
        <v>430</v>
      </c>
      <c r="C41" s="17">
        <v>198</v>
      </c>
      <c r="D41" s="5">
        <f t="shared" si="0"/>
        <v>0.46046511627906977</v>
      </c>
      <c r="E41" s="17">
        <v>50</v>
      </c>
      <c r="F41" s="17">
        <v>35.1</v>
      </c>
      <c r="G41" s="5">
        <f t="shared" si="1"/>
        <v>0.70200000000000007</v>
      </c>
      <c r="H41" s="17">
        <v>334</v>
      </c>
      <c r="I41" s="17">
        <v>146.97</v>
      </c>
      <c r="J41" s="5">
        <f t="shared" si="2"/>
        <v>0.44002994011976049</v>
      </c>
      <c r="K41" s="17">
        <v>408</v>
      </c>
      <c r="L41" s="17">
        <v>203</v>
      </c>
      <c r="M41" s="5">
        <f t="shared" si="3"/>
        <v>0.49754901960784315</v>
      </c>
      <c r="N41" s="17">
        <v>135</v>
      </c>
      <c r="O41" s="17">
        <v>56</v>
      </c>
      <c r="P41" s="5">
        <f t="shared" si="4"/>
        <v>0.4148148148148148</v>
      </c>
    </row>
    <row r="42" spans="1:16" x14ac:dyDescent="0.25">
      <c r="A42" s="4" t="s">
        <v>19</v>
      </c>
      <c r="B42" s="17">
        <v>271</v>
      </c>
      <c r="C42" s="17">
        <v>66.87</v>
      </c>
      <c r="D42" s="5">
        <f t="shared" si="0"/>
        <v>0.2467527675276753</v>
      </c>
      <c r="E42" s="17">
        <v>354</v>
      </c>
      <c r="F42" s="17">
        <v>34.56</v>
      </c>
      <c r="G42" s="5">
        <f t="shared" si="1"/>
        <v>9.7627118644067798E-2</v>
      </c>
      <c r="H42" s="17">
        <v>297</v>
      </c>
      <c r="I42" s="17">
        <v>75.959999999999994</v>
      </c>
      <c r="J42" s="5">
        <f t="shared" si="2"/>
        <v>0.25575757575757574</v>
      </c>
      <c r="K42" s="17">
        <v>279</v>
      </c>
      <c r="L42" s="17">
        <v>195</v>
      </c>
      <c r="M42" s="5">
        <f t="shared" si="3"/>
        <v>0.69892473118279574</v>
      </c>
      <c r="N42" s="17">
        <v>241</v>
      </c>
      <c r="O42" s="17">
        <v>135</v>
      </c>
      <c r="P42" s="5">
        <f t="shared" si="4"/>
        <v>0.56016597510373445</v>
      </c>
    </row>
    <row r="43" spans="1:16" x14ac:dyDescent="0.25">
      <c r="A43" s="4" t="s">
        <v>18</v>
      </c>
      <c r="B43" s="17">
        <v>167</v>
      </c>
      <c r="C43" s="17">
        <v>184.77</v>
      </c>
      <c r="D43" s="5">
        <f t="shared" si="0"/>
        <v>1.1064071856287425</v>
      </c>
      <c r="E43" s="17">
        <v>292</v>
      </c>
      <c r="F43" s="17">
        <v>197.19</v>
      </c>
      <c r="G43" s="5">
        <f t="shared" si="1"/>
        <v>0.67530821917808215</v>
      </c>
      <c r="H43" s="17">
        <v>819</v>
      </c>
      <c r="I43" s="17">
        <v>334.44</v>
      </c>
      <c r="J43" s="5">
        <f t="shared" si="2"/>
        <v>0.40835164835164833</v>
      </c>
      <c r="K43" s="17">
        <v>585</v>
      </c>
      <c r="L43" s="17">
        <v>235</v>
      </c>
      <c r="M43" s="5">
        <f t="shared" si="3"/>
        <v>0.40170940170940173</v>
      </c>
      <c r="N43" s="17">
        <v>672</v>
      </c>
      <c r="O43" s="17">
        <v>390</v>
      </c>
      <c r="P43" s="5">
        <f t="shared" si="4"/>
        <v>0.5803571428571429</v>
      </c>
    </row>
    <row r="44" spans="1:16" x14ac:dyDescent="0.25">
      <c r="A44" s="4" t="s">
        <v>17</v>
      </c>
      <c r="B44" s="17">
        <v>18</v>
      </c>
      <c r="C44" s="17">
        <v>9.5399999999999991</v>
      </c>
      <c r="D44" s="5">
        <f t="shared" si="0"/>
        <v>0.52999999999999992</v>
      </c>
      <c r="E44" s="17">
        <v>19</v>
      </c>
      <c r="F44" s="17">
        <v>9.99</v>
      </c>
      <c r="G44" s="5">
        <f t="shared" si="1"/>
        <v>0.52578947368421058</v>
      </c>
      <c r="H44" s="17">
        <v>33</v>
      </c>
      <c r="I44" s="17">
        <v>7.47</v>
      </c>
      <c r="J44" s="5">
        <f t="shared" si="2"/>
        <v>0.22636363636363635</v>
      </c>
      <c r="K44" s="17">
        <v>60</v>
      </c>
      <c r="L44" s="17">
        <v>26</v>
      </c>
      <c r="M44" s="5">
        <f t="shared" si="3"/>
        <v>0.43333333333333335</v>
      </c>
      <c r="N44" s="17">
        <v>38</v>
      </c>
      <c r="O44" s="17">
        <v>13</v>
      </c>
      <c r="P44" s="5">
        <f t="shared" si="4"/>
        <v>0.34210526315789475</v>
      </c>
    </row>
    <row r="45" spans="1:16" x14ac:dyDescent="0.25">
      <c r="A45" s="4" t="s">
        <v>16</v>
      </c>
      <c r="B45" s="17">
        <v>278</v>
      </c>
      <c r="C45" s="17">
        <v>187.11</v>
      </c>
      <c r="D45" s="5">
        <f t="shared" si="0"/>
        <v>0.67305755395683453</v>
      </c>
      <c r="E45" s="17">
        <v>60</v>
      </c>
      <c r="F45" s="17">
        <v>39.51</v>
      </c>
      <c r="G45" s="5">
        <f t="shared" si="1"/>
        <v>0.65849999999999997</v>
      </c>
      <c r="H45" s="17">
        <v>59</v>
      </c>
      <c r="I45" s="17">
        <v>51.21</v>
      </c>
      <c r="J45" s="5">
        <f t="shared" si="2"/>
        <v>0.86796610169491528</v>
      </c>
      <c r="K45" s="17">
        <v>115</v>
      </c>
      <c r="L45" s="17">
        <v>53</v>
      </c>
      <c r="M45" s="5">
        <f t="shared" si="3"/>
        <v>0.46086956521739131</v>
      </c>
      <c r="N45" s="17">
        <v>71</v>
      </c>
      <c r="O45" s="17">
        <v>62</v>
      </c>
      <c r="P45" s="5">
        <f t="shared" si="4"/>
        <v>0.87323943661971826</v>
      </c>
    </row>
    <row r="46" spans="1:16" x14ac:dyDescent="0.25">
      <c r="A46" s="4" t="s">
        <v>15</v>
      </c>
      <c r="B46" s="17">
        <v>12</v>
      </c>
      <c r="C46" s="17">
        <v>7</v>
      </c>
      <c r="D46" s="5">
        <f t="shared" si="0"/>
        <v>0.58333333333333337</v>
      </c>
      <c r="E46" s="17">
        <v>15</v>
      </c>
      <c r="F46" s="17">
        <v>10</v>
      </c>
      <c r="G46" s="5">
        <f t="shared" si="1"/>
        <v>0.66666666666666663</v>
      </c>
      <c r="H46" s="17">
        <v>16</v>
      </c>
      <c r="I46" s="17">
        <v>9</v>
      </c>
      <c r="J46" s="5">
        <f t="shared" si="2"/>
        <v>0.5625</v>
      </c>
      <c r="K46" s="17">
        <v>18</v>
      </c>
      <c r="L46" s="17">
        <v>13</v>
      </c>
      <c r="M46" s="5">
        <f t="shared" si="3"/>
        <v>0.72222222222222221</v>
      </c>
      <c r="N46" s="17">
        <v>12</v>
      </c>
      <c r="O46" s="17">
        <v>3</v>
      </c>
      <c r="P46" s="5">
        <f t="shared" si="4"/>
        <v>0.25</v>
      </c>
    </row>
    <row r="47" spans="1:16" x14ac:dyDescent="0.25">
      <c r="A47" s="4" t="s">
        <v>14</v>
      </c>
      <c r="B47" s="17">
        <v>27</v>
      </c>
      <c r="C47" s="17">
        <v>7.02</v>
      </c>
      <c r="D47" s="5">
        <f t="shared" si="0"/>
        <v>0.26</v>
      </c>
      <c r="E47" s="17">
        <v>44</v>
      </c>
      <c r="F47" s="17">
        <v>39.6</v>
      </c>
      <c r="G47" s="5">
        <f t="shared" si="1"/>
        <v>0.9</v>
      </c>
      <c r="H47" s="17">
        <v>58</v>
      </c>
      <c r="I47" s="17">
        <v>51.39</v>
      </c>
      <c r="J47" s="5">
        <f t="shared" si="2"/>
        <v>0.88603448275862073</v>
      </c>
      <c r="K47" s="17">
        <v>46</v>
      </c>
      <c r="L47" s="17">
        <v>24</v>
      </c>
      <c r="M47" s="5">
        <f t="shared" si="3"/>
        <v>0.52173913043478259</v>
      </c>
      <c r="N47" s="17">
        <v>29</v>
      </c>
      <c r="O47" s="17">
        <v>19</v>
      </c>
      <c r="P47" s="5">
        <f t="shared" si="4"/>
        <v>0.65517241379310343</v>
      </c>
    </row>
    <row r="48" spans="1:16" x14ac:dyDescent="0.25">
      <c r="A48" s="4" t="s">
        <v>13</v>
      </c>
      <c r="B48" s="17">
        <v>20</v>
      </c>
      <c r="C48" s="17">
        <v>9</v>
      </c>
      <c r="D48" s="5">
        <f t="shared" si="0"/>
        <v>0.45</v>
      </c>
      <c r="E48" s="17">
        <v>6</v>
      </c>
      <c r="F48" s="17">
        <v>5</v>
      </c>
      <c r="G48" s="5">
        <f t="shared" si="1"/>
        <v>0.83333333333333337</v>
      </c>
      <c r="H48" s="17">
        <v>5</v>
      </c>
      <c r="I48" s="17">
        <v>4</v>
      </c>
      <c r="J48" s="5">
        <f t="shared" si="2"/>
        <v>0.8</v>
      </c>
      <c r="K48" s="17">
        <v>4</v>
      </c>
      <c r="L48" s="17">
        <v>3</v>
      </c>
      <c r="M48" s="5">
        <f t="shared" si="3"/>
        <v>0.75</v>
      </c>
      <c r="N48" s="17">
        <v>3</v>
      </c>
      <c r="O48" s="17">
        <v>2</v>
      </c>
      <c r="P48" s="5">
        <f t="shared" si="4"/>
        <v>0.66666666666666663</v>
      </c>
    </row>
    <row r="49" spans="1:16" x14ac:dyDescent="0.25">
      <c r="A49" s="4" t="s">
        <v>12</v>
      </c>
      <c r="B49" s="17">
        <v>3</v>
      </c>
      <c r="C49" s="17">
        <v>2</v>
      </c>
      <c r="D49" s="5">
        <f t="shared" si="0"/>
        <v>0.66666666666666663</v>
      </c>
      <c r="E49" s="17">
        <v>3</v>
      </c>
      <c r="F49" s="17">
        <v>2</v>
      </c>
      <c r="G49" s="5">
        <f t="shared" si="1"/>
        <v>0.66666666666666663</v>
      </c>
      <c r="H49" s="17">
        <v>4</v>
      </c>
      <c r="I49" s="17">
        <v>3</v>
      </c>
      <c r="J49" s="5">
        <f t="shared" si="2"/>
        <v>0.75</v>
      </c>
      <c r="K49" s="17">
        <v>3</v>
      </c>
      <c r="L49" s="17">
        <v>2</v>
      </c>
      <c r="M49" s="5">
        <f t="shared" si="3"/>
        <v>0.66666666666666663</v>
      </c>
      <c r="N49" s="17">
        <v>3</v>
      </c>
      <c r="O49" s="17">
        <v>2</v>
      </c>
      <c r="P49" s="5">
        <f t="shared" si="4"/>
        <v>0.66666666666666663</v>
      </c>
    </row>
    <row r="50" spans="1:16" x14ac:dyDescent="0.25">
      <c r="A50" s="4" t="s">
        <v>11</v>
      </c>
      <c r="B50" s="17">
        <v>4</v>
      </c>
      <c r="C50" s="17">
        <v>1.26</v>
      </c>
      <c r="D50" s="5">
        <f t="shared" si="0"/>
        <v>0.315</v>
      </c>
      <c r="E50" s="17">
        <v>292</v>
      </c>
      <c r="F50" s="17">
        <v>26.46</v>
      </c>
      <c r="G50" s="5">
        <f t="shared" si="1"/>
        <v>9.0616438356164383E-2</v>
      </c>
      <c r="H50" s="17">
        <v>509</v>
      </c>
      <c r="I50" s="17">
        <v>314.91000000000003</v>
      </c>
      <c r="J50" s="5">
        <f t="shared" si="2"/>
        <v>0.6186836935166995</v>
      </c>
      <c r="K50" s="17">
        <v>1</v>
      </c>
      <c r="L50" s="17">
        <v>1</v>
      </c>
      <c r="M50" s="5">
        <f t="shared" si="3"/>
        <v>1</v>
      </c>
      <c r="N50" s="17">
        <v>3</v>
      </c>
      <c r="O50" s="17">
        <v>2</v>
      </c>
      <c r="P50" s="5">
        <f t="shared" si="4"/>
        <v>0.66666666666666663</v>
      </c>
    </row>
    <row r="51" spans="1:16" x14ac:dyDescent="0.25">
      <c r="A51" s="4" t="s">
        <v>10</v>
      </c>
      <c r="B51" s="17">
        <v>28</v>
      </c>
      <c r="C51" s="17">
        <v>11</v>
      </c>
      <c r="D51" s="5">
        <f t="shared" si="0"/>
        <v>0.39285714285714285</v>
      </c>
      <c r="E51" s="17">
        <v>14</v>
      </c>
      <c r="F51" s="17">
        <v>5.31</v>
      </c>
      <c r="G51" s="5">
        <f t="shared" si="1"/>
        <v>0.37928571428571428</v>
      </c>
      <c r="H51" s="17">
        <v>11</v>
      </c>
      <c r="I51" s="17">
        <v>6.39</v>
      </c>
      <c r="J51" s="5">
        <f t="shared" si="2"/>
        <v>0.58090909090909093</v>
      </c>
      <c r="K51" s="17">
        <v>40</v>
      </c>
      <c r="L51" s="17">
        <v>25</v>
      </c>
      <c r="M51" s="5">
        <f t="shared" si="3"/>
        <v>0.625</v>
      </c>
      <c r="N51" s="17">
        <v>98</v>
      </c>
      <c r="O51" s="17">
        <v>26</v>
      </c>
      <c r="P51" s="5">
        <f t="shared" si="4"/>
        <v>0.26530612244897961</v>
      </c>
    </row>
    <row r="52" spans="1:16" x14ac:dyDescent="0.25">
      <c r="A52" s="4" t="s">
        <v>9</v>
      </c>
      <c r="B52" s="17">
        <v>1780</v>
      </c>
      <c r="C52" s="17">
        <v>864.45</v>
      </c>
      <c r="D52" s="5">
        <f t="shared" si="0"/>
        <v>0.48564606741573035</v>
      </c>
      <c r="E52" s="17">
        <v>494</v>
      </c>
      <c r="F52" s="17">
        <v>108</v>
      </c>
      <c r="G52" s="5">
        <f t="shared" si="1"/>
        <v>0.21862348178137653</v>
      </c>
      <c r="H52" s="17">
        <v>597</v>
      </c>
      <c r="I52" s="17">
        <v>428.67</v>
      </c>
      <c r="J52" s="5">
        <f t="shared" si="2"/>
        <v>0.71804020100502519</v>
      </c>
      <c r="K52" s="17">
        <v>1077</v>
      </c>
      <c r="L52" s="17">
        <v>818</v>
      </c>
      <c r="M52" s="5">
        <f t="shared" si="3"/>
        <v>0.75951717734447544</v>
      </c>
      <c r="N52" s="17">
        <v>819</v>
      </c>
      <c r="O52" s="17">
        <v>749</v>
      </c>
      <c r="P52" s="5">
        <f t="shared" si="4"/>
        <v>0.9145299145299145</v>
      </c>
    </row>
    <row r="53" spans="1:16" x14ac:dyDescent="0.25">
      <c r="A53" s="4" t="s">
        <v>8</v>
      </c>
      <c r="B53" s="17">
        <v>1178</v>
      </c>
      <c r="C53" s="17">
        <v>255.96</v>
      </c>
      <c r="D53" s="5">
        <f t="shared" si="0"/>
        <v>0.21728353140916809</v>
      </c>
      <c r="E53" s="17">
        <v>1581</v>
      </c>
      <c r="F53" s="17">
        <v>418.86</v>
      </c>
      <c r="G53" s="5">
        <f t="shared" si="1"/>
        <v>0.26493358633776093</v>
      </c>
      <c r="H53" s="17">
        <v>1351</v>
      </c>
      <c r="I53" s="17">
        <v>439.38</v>
      </c>
      <c r="J53" s="5">
        <f t="shared" si="2"/>
        <v>0.32522575869726128</v>
      </c>
      <c r="K53" s="17">
        <v>1731</v>
      </c>
      <c r="L53" s="17">
        <v>931</v>
      </c>
      <c r="M53" s="5">
        <f t="shared" si="3"/>
        <v>0.53783939919121893</v>
      </c>
      <c r="N53" s="17">
        <v>1820</v>
      </c>
      <c r="O53" s="17">
        <v>1098</v>
      </c>
      <c r="P53" s="5">
        <f t="shared" si="4"/>
        <v>0.60329670329670326</v>
      </c>
    </row>
    <row r="54" spans="1:16" x14ac:dyDescent="0.25">
      <c r="A54" s="4" t="s">
        <v>7</v>
      </c>
      <c r="B54" s="17">
        <v>1185</v>
      </c>
      <c r="C54" s="17">
        <v>766.8</v>
      </c>
      <c r="D54" s="5">
        <f t="shared" si="0"/>
        <v>0.64708860759493669</v>
      </c>
      <c r="E54" s="17">
        <v>1955</v>
      </c>
      <c r="F54" s="17">
        <v>1499.67</v>
      </c>
      <c r="G54" s="5">
        <f t="shared" si="1"/>
        <v>0.76709462915601023</v>
      </c>
      <c r="H54" s="17">
        <v>1334</v>
      </c>
      <c r="I54" s="17">
        <v>1006.74</v>
      </c>
      <c r="J54" s="5">
        <f t="shared" si="2"/>
        <v>0.75467766116941526</v>
      </c>
      <c r="K54" s="17">
        <v>867</v>
      </c>
      <c r="L54" s="17">
        <v>972</v>
      </c>
      <c r="M54" s="5">
        <f t="shared" si="3"/>
        <v>1.1211072664359862</v>
      </c>
      <c r="N54" s="17">
        <v>1208</v>
      </c>
      <c r="O54" s="17">
        <v>1256</v>
      </c>
      <c r="P54" s="5">
        <f t="shared" si="4"/>
        <v>1.0397350993377483</v>
      </c>
    </row>
    <row r="55" spans="1:16" x14ac:dyDescent="0.25">
      <c r="A55" s="4" t="s">
        <v>6</v>
      </c>
      <c r="B55" s="17">
        <v>16478</v>
      </c>
      <c r="C55" s="17">
        <v>12875.85</v>
      </c>
      <c r="D55" s="5">
        <f t="shared" si="0"/>
        <v>0.78139640733098681</v>
      </c>
      <c r="E55" s="17">
        <v>9922</v>
      </c>
      <c r="F55" s="17">
        <v>5053.7700000000004</v>
      </c>
      <c r="G55" s="5">
        <f t="shared" si="1"/>
        <v>0.50934992944970781</v>
      </c>
      <c r="H55" s="17">
        <v>16509</v>
      </c>
      <c r="I55" s="17">
        <v>7339.41</v>
      </c>
      <c r="J55" s="5">
        <f t="shared" si="2"/>
        <v>0.44457023441759042</v>
      </c>
      <c r="K55" s="17">
        <v>8251</v>
      </c>
      <c r="L55" s="17">
        <v>7859</v>
      </c>
      <c r="M55" s="5">
        <f t="shared" si="3"/>
        <v>0.95249060719912737</v>
      </c>
      <c r="N55" s="17">
        <v>16398</v>
      </c>
      <c r="O55" s="17">
        <v>10465</v>
      </c>
      <c r="P55" s="5">
        <f t="shared" si="4"/>
        <v>0.63818758385168928</v>
      </c>
    </row>
    <row r="56" spans="1:16" x14ac:dyDescent="0.25">
      <c r="A56" s="4" t="s">
        <v>5</v>
      </c>
      <c r="B56" s="17">
        <v>26</v>
      </c>
      <c r="C56" s="17">
        <v>8.2799999999999994</v>
      </c>
      <c r="D56" s="5">
        <f t="shared" si="0"/>
        <v>0.31846153846153846</v>
      </c>
      <c r="E56" s="17">
        <v>378</v>
      </c>
      <c r="F56" s="17">
        <v>87.57</v>
      </c>
      <c r="G56" s="5">
        <f t="shared" si="1"/>
        <v>0.23166666666666666</v>
      </c>
      <c r="H56" s="17">
        <v>120</v>
      </c>
      <c r="I56" s="17">
        <v>44.19</v>
      </c>
      <c r="J56" s="5">
        <f t="shared" si="2"/>
        <v>0.36824999999999997</v>
      </c>
      <c r="K56" s="17">
        <v>35</v>
      </c>
      <c r="L56" s="17">
        <v>28</v>
      </c>
      <c r="M56" s="5">
        <f t="shared" si="3"/>
        <v>0.8</v>
      </c>
      <c r="N56" s="17">
        <v>38</v>
      </c>
      <c r="O56" s="17">
        <v>30</v>
      </c>
      <c r="P56" s="5">
        <f t="shared" si="4"/>
        <v>0.78947368421052633</v>
      </c>
    </row>
    <row r="57" spans="1:16" x14ac:dyDescent="0.25">
      <c r="A57" s="4" t="s">
        <v>4</v>
      </c>
      <c r="B57" s="17">
        <v>88</v>
      </c>
      <c r="C57" s="17">
        <v>50</v>
      </c>
      <c r="D57" s="5">
        <f t="shared" si="0"/>
        <v>0.56818181818181823</v>
      </c>
      <c r="E57" s="17">
        <v>93</v>
      </c>
      <c r="F57" s="17">
        <v>70</v>
      </c>
      <c r="G57" s="5">
        <f t="shared" si="1"/>
        <v>0.75268817204301075</v>
      </c>
      <c r="H57" s="17">
        <v>90</v>
      </c>
      <c r="I57" s="17">
        <v>40</v>
      </c>
      <c r="J57" s="5">
        <f t="shared" si="2"/>
        <v>0.44444444444444442</v>
      </c>
      <c r="K57" s="17">
        <v>106</v>
      </c>
      <c r="L57" s="17">
        <v>50</v>
      </c>
      <c r="M57" s="5">
        <f t="shared" si="3"/>
        <v>0.47169811320754718</v>
      </c>
      <c r="N57" s="17">
        <v>110</v>
      </c>
      <c r="O57" s="17">
        <v>34</v>
      </c>
      <c r="P57" s="5">
        <f t="shared" si="4"/>
        <v>0.30909090909090908</v>
      </c>
    </row>
    <row r="58" spans="1:16" x14ac:dyDescent="0.25">
      <c r="A58" s="4" t="s">
        <v>3</v>
      </c>
      <c r="B58" s="17">
        <v>18</v>
      </c>
      <c r="C58" s="17">
        <v>12</v>
      </c>
      <c r="D58" s="5">
        <f t="shared" si="0"/>
        <v>0.66666666666666663</v>
      </c>
      <c r="E58" s="17">
        <v>24</v>
      </c>
      <c r="F58" s="17">
        <v>22</v>
      </c>
      <c r="G58" s="5">
        <f t="shared" si="1"/>
        <v>0.91666666666666663</v>
      </c>
      <c r="H58" s="17">
        <v>18</v>
      </c>
      <c r="I58" s="17">
        <v>12</v>
      </c>
      <c r="J58" s="5">
        <f t="shared" si="2"/>
        <v>0.66666666666666663</v>
      </c>
      <c r="K58" s="17">
        <v>15</v>
      </c>
      <c r="L58" s="17">
        <v>7</v>
      </c>
      <c r="M58" s="5">
        <f t="shared" si="3"/>
        <v>0.46666666666666667</v>
      </c>
      <c r="N58" s="17">
        <v>20</v>
      </c>
      <c r="O58" s="17">
        <v>10</v>
      </c>
      <c r="P58" s="5">
        <f t="shared" si="4"/>
        <v>0.5</v>
      </c>
    </row>
    <row r="59" spans="1:16" x14ac:dyDescent="0.25">
      <c r="A59" s="4" t="s">
        <v>2</v>
      </c>
      <c r="B59" s="17">
        <v>229</v>
      </c>
      <c r="C59" s="17">
        <v>80</v>
      </c>
      <c r="D59" s="5">
        <f t="shared" si="0"/>
        <v>0.34934497816593885</v>
      </c>
      <c r="E59" s="17">
        <v>183</v>
      </c>
      <c r="F59" s="17">
        <v>33.03</v>
      </c>
      <c r="G59" s="5">
        <f t="shared" si="1"/>
        <v>0.18049180327868852</v>
      </c>
      <c r="H59" s="17">
        <v>219</v>
      </c>
      <c r="I59" s="17">
        <v>19.71</v>
      </c>
      <c r="J59" s="5">
        <f t="shared" si="2"/>
        <v>9.0000000000000011E-2</v>
      </c>
      <c r="K59" s="17">
        <v>306</v>
      </c>
      <c r="L59" s="17">
        <v>162</v>
      </c>
      <c r="M59" s="5">
        <f t="shared" si="3"/>
        <v>0.52941176470588236</v>
      </c>
      <c r="N59" s="17">
        <v>90</v>
      </c>
      <c r="O59" s="17">
        <v>15</v>
      </c>
      <c r="P59" s="5">
        <f t="shared" si="4"/>
        <v>0.16666666666666666</v>
      </c>
    </row>
    <row r="60" spans="1:16" x14ac:dyDescent="0.25">
      <c r="A60" s="4" t="s">
        <v>1</v>
      </c>
      <c r="B60" s="17">
        <v>320</v>
      </c>
      <c r="C60" s="17">
        <v>220</v>
      </c>
      <c r="D60" s="5">
        <f t="shared" si="0"/>
        <v>0.6875</v>
      </c>
      <c r="E60" s="17">
        <v>460</v>
      </c>
      <c r="F60" s="17">
        <v>340</v>
      </c>
      <c r="G60" s="5">
        <f t="shared" si="1"/>
        <v>0.73913043478260865</v>
      </c>
      <c r="H60" s="17">
        <v>420</v>
      </c>
      <c r="I60" s="17">
        <v>330</v>
      </c>
      <c r="J60" s="5">
        <f t="shared" si="2"/>
        <v>0.7857142857142857</v>
      </c>
      <c r="K60" s="17">
        <v>640</v>
      </c>
      <c r="L60" s="17">
        <v>116</v>
      </c>
      <c r="M60" s="5">
        <f t="shared" si="3"/>
        <v>0.18124999999999999</v>
      </c>
      <c r="N60" s="17">
        <v>370</v>
      </c>
      <c r="O60" s="17">
        <v>260</v>
      </c>
      <c r="P60" s="5">
        <f t="shared" si="4"/>
        <v>0.70270270270270274</v>
      </c>
    </row>
    <row r="61" spans="1:16" x14ac:dyDescent="0.25">
      <c r="A61" s="3" t="s">
        <v>0</v>
      </c>
      <c r="B61" s="18">
        <f>SUM(B20:B60)</f>
        <v>214477</v>
      </c>
      <c r="C61" s="18">
        <f>SUM(C20:C60)</f>
        <v>113379.69</v>
      </c>
      <c r="D61" s="2">
        <f>C61/B61</f>
        <v>0.52863332665041007</v>
      </c>
      <c r="E61" s="18">
        <f>SUM(E17:E60)</f>
        <v>261068</v>
      </c>
      <c r="F61" s="18">
        <f>SUM(F17:F60)</f>
        <v>136675.24000000002</v>
      </c>
      <c r="G61" s="2">
        <f t="shared" si="1"/>
        <v>0.52352352643755662</v>
      </c>
      <c r="H61" s="18">
        <f>SUM(H17:H60)</f>
        <v>283454</v>
      </c>
      <c r="I61" s="18">
        <f>SUM(I17:I60)</f>
        <v>140048.99</v>
      </c>
      <c r="J61" s="5">
        <f t="shared" si="2"/>
        <v>0.49408013293162201</v>
      </c>
      <c r="K61" s="18">
        <f>SUM(K17:K60)</f>
        <v>238626</v>
      </c>
      <c r="L61" s="18">
        <f>SUM(L17:L60)</f>
        <v>173058</v>
      </c>
      <c r="M61" s="5">
        <f t="shared" si="3"/>
        <v>0.72522692414070555</v>
      </c>
      <c r="N61" s="18">
        <f>SUM(N17:N60)</f>
        <v>228179</v>
      </c>
      <c r="O61" s="18">
        <f>SUM(O17:O60)</f>
        <v>147066</v>
      </c>
      <c r="P61" s="5">
        <f t="shared" si="4"/>
        <v>0.6445203108086196</v>
      </c>
    </row>
  </sheetData>
  <mergeCells count="5">
    <mergeCell ref="B15:D15"/>
    <mergeCell ref="E15:G15"/>
    <mergeCell ref="H15:J15"/>
    <mergeCell ref="K15:M15"/>
    <mergeCell ref="N15:P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2018-01-23T19:04:09Z</dcterms:created>
  <dcterms:modified xsi:type="dcterms:W3CDTF">2018-01-25T08:16:13Z</dcterms:modified>
</cp:coreProperties>
</file>