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WEBSITE DATA\E-ATLAS\E-ATLAS\"/>
    </mc:Choice>
  </mc:AlternateContent>
  <bookViews>
    <workbookView xWindow="0" yWindow="0" windowWidth="24000" windowHeight="9135"/>
  </bookViews>
  <sheets>
    <sheet name="BEANS2015" sheetId="2" r:id="rId1"/>
    <sheet name="BEANS 2016" sheetId="1" r:id="rId2"/>
    <sheet name="SORGHUM 2015" sheetId="5" r:id="rId3"/>
    <sheet name="SORGHUM 2016" sheetId="6" r:id="rId4"/>
    <sheet name="IRISH POTATOES 2015" sheetId="7" r:id="rId5"/>
    <sheet name="IRISH POTATOES 2016" sheetId="8" r:id="rId6"/>
    <sheet name="WHEAT 2015" sheetId="9" r:id="rId7"/>
    <sheet name="WHEAT 2016" sheetId="10" r:id="rId8"/>
    <sheet name="RICE2015" sheetId="11" r:id="rId9"/>
    <sheet name="RICE 2016" sheetId="12" r:id="rId10"/>
    <sheet name="Sheet1" sheetId="14" r:id="rId11"/>
  </sheets>
  <definedNames>
    <definedName name="_xlnm._FilterDatabase" localSheetId="0" hidden="1">BEANS2015!$A$2:$J$51</definedName>
  </definedNames>
  <calcPr calcId="152511"/>
</workbook>
</file>

<file path=xl/calcChain.xml><?xml version="1.0" encoding="utf-8"?>
<calcChain xmlns="http://schemas.openxmlformats.org/spreadsheetml/2006/main">
  <c r="I12" i="12" l="1"/>
  <c r="H12" i="12"/>
  <c r="G12" i="12"/>
  <c r="D12" i="12"/>
  <c r="J12" i="12" l="1"/>
  <c r="G13" i="7" l="1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6" i="7"/>
  <c r="G7" i="7"/>
  <c r="G8" i="7"/>
  <c r="G9" i="7"/>
  <c r="G10" i="7"/>
  <c r="G11" i="7"/>
  <c r="G12" i="7"/>
  <c r="G5" i="7"/>
  <c r="Q23" i="7"/>
  <c r="Q24" i="7"/>
  <c r="Q25" i="7"/>
  <c r="Q26" i="7"/>
  <c r="Q27" i="7"/>
  <c r="Q28" i="7"/>
  <c r="Q29" i="7"/>
  <c r="Q30" i="7"/>
  <c r="Q31" i="7"/>
  <c r="Q32" i="7"/>
  <c r="Q33" i="7"/>
  <c r="Q34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5" i="7"/>
  <c r="O35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I9" i="1" l="1"/>
  <c r="J9" i="1" s="1"/>
  <c r="H9" i="1"/>
  <c r="G9" i="1"/>
  <c r="D9" i="1"/>
  <c r="I30" i="1"/>
  <c r="J30" i="1" s="1"/>
  <c r="H30" i="1"/>
  <c r="D31" i="2"/>
  <c r="I26" i="1"/>
  <c r="H26" i="1"/>
  <c r="G26" i="1"/>
  <c r="I48" i="1"/>
  <c r="J48" i="1" s="1"/>
  <c r="H48" i="1"/>
  <c r="I45" i="1"/>
  <c r="J45" i="1" s="1"/>
  <c r="H45" i="1"/>
  <c r="D46" i="2"/>
  <c r="D47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8" i="2"/>
  <c r="G49" i="2"/>
  <c r="G50" i="2"/>
  <c r="G4" i="2"/>
  <c r="D10" i="2"/>
  <c r="G23" i="1"/>
  <c r="I23" i="1"/>
  <c r="H23" i="1"/>
  <c r="D23" i="1"/>
  <c r="D24" i="2"/>
  <c r="I24" i="2"/>
  <c r="J24" i="2" s="1"/>
  <c r="H24" i="2"/>
  <c r="G4" i="1"/>
  <c r="G5" i="1"/>
  <c r="G6" i="1"/>
  <c r="G7" i="1"/>
  <c r="G8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3" i="1"/>
  <c r="D4" i="1"/>
  <c r="D5" i="1"/>
  <c r="D6" i="1"/>
  <c r="D7" i="1"/>
  <c r="D8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3" i="1"/>
  <c r="J23" i="1" l="1"/>
  <c r="I22" i="12"/>
  <c r="J22" i="12" s="1"/>
  <c r="H22" i="12"/>
  <c r="G22" i="12"/>
  <c r="D22" i="12"/>
  <c r="G23" i="11"/>
  <c r="I23" i="11"/>
  <c r="J23" i="11"/>
  <c r="H23" i="11"/>
  <c r="D23" i="11"/>
  <c r="I23" i="12" l="1"/>
  <c r="H23" i="12"/>
  <c r="D23" i="12"/>
  <c r="G6" i="12"/>
  <c r="G7" i="12"/>
  <c r="G8" i="12"/>
  <c r="G9" i="12"/>
  <c r="G10" i="12"/>
  <c r="G11" i="12"/>
  <c r="G13" i="12"/>
  <c r="G14" i="12"/>
  <c r="J23" i="12" l="1"/>
  <c r="L12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4" i="11"/>
  <c r="H4" i="11"/>
  <c r="G5" i="11" l="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4" i="11"/>
  <c r="G5" i="12"/>
  <c r="G15" i="12"/>
  <c r="G16" i="12"/>
  <c r="G17" i="12"/>
  <c r="G18" i="12"/>
  <c r="G19" i="12"/>
  <c r="G20" i="12"/>
  <c r="G21" i="12"/>
  <c r="D4" i="12"/>
  <c r="D5" i="12"/>
  <c r="D6" i="12"/>
  <c r="D7" i="12"/>
  <c r="D8" i="12"/>
  <c r="D9" i="12"/>
  <c r="D10" i="12"/>
  <c r="D11" i="12"/>
  <c r="D13" i="12"/>
  <c r="D14" i="12"/>
  <c r="D15" i="12"/>
  <c r="D16" i="12"/>
  <c r="D17" i="12"/>
  <c r="D18" i="12"/>
  <c r="D19" i="12"/>
  <c r="D20" i="12"/>
  <c r="D21" i="12"/>
  <c r="I4" i="12"/>
  <c r="I5" i="12"/>
  <c r="I6" i="12"/>
  <c r="J6" i="12" s="1"/>
  <c r="I7" i="12"/>
  <c r="I8" i="12"/>
  <c r="I9" i="12"/>
  <c r="I10" i="12"/>
  <c r="I11" i="12"/>
  <c r="I13" i="12"/>
  <c r="I14" i="12"/>
  <c r="I15" i="12"/>
  <c r="J15" i="12" s="1"/>
  <c r="I16" i="12"/>
  <c r="I17" i="12"/>
  <c r="I18" i="12"/>
  <c r="I19" i="12"/>
  <c r="I20" i="12"/>
  <c r="I21" i="12"/>
  <c r="H4" i="12"/>
  <c r="H5" i="12"/>
  <c r="H6" i="12"/>
  <c r="H7" i="12"/>
  <c r="J7" i="12" s="1"/>
  <c r="H8" i="12"/>
  <c r="H9" i="12"/>
  <c r="H10" i="12"/>
  <c r="H11" i="12"/>
  <c r="H13" i="12"/>
  <c r="H14" i="12"/>
  <c r="H15" i="12"/>
  <c r="H16" i="12"/>
  <c r="H17" i="12"/>
  <c r="H18" i="12"/>
  <c r="H19" i="12"/>
  <c r="H20" i="12"/>
  <c r="H21" i="12"/>
  <c r="F24" i="12"/>
  <c r="E24" i="12"/>
  <c r="C24" i="12"/>
  <c r="B24" i="12"/>
  <c r="J5" i="11"/>
  <c r="J8" i="11"/>
  <c r="J9" i="11"/>
  <c r="J10" i="11"/>
  <c r="J11" i="11"/>
  <c r="J16" i="11"/>
  <c r="J22" i="11"/>
  <c r="J24" i="11"/>
  <c r="I5" i="11"/>
  <c r="I6" i="11"/>
  <c r="J6" i="11" s="1"/>
  <c r="I7" i="11"/>
  <c r="J7" i="11" s="1"/>
  <c r="I8" i="11"/>
  <c r="I9" i="11"/>
  <c r="I10" i="11"/>
  <c r="I11" i="11"/>
  <c r="I12" i="11"/>
  <c r="J12" i="11" s="1"/>
  <c r="I13" i="11"/>
  <c r="J13" i="11" s="1"/>
  <c r="I14" i="11"/>
  <c r="J14" i="11" s="1"/>
  <c r="I15" i="11"/>
  <c r="J15" i="11" s="1"/>
  <c r="I16" i="11"/>
  <c r="I17" i="11"/>
  <c r="J17" i="11" s="1"/>
  <c r="I18" i="11"/>
  <c r="I19" i="11"/>
  <c r="J19" i="11" s="1"/>
  <c r="I20" i="11"/>
  <c r="J20" i="11" s="1"/>
  <c r="I21" i="11"/>
  <c r="I22" i="11"/>
  <c r="I24" i="11"/>
  <c r="J18" i="11"/>
  <c r="J21" i="11"/>
  <c r="F25" i="11"/>
  <c r="E25" i="11"/>
  <c r="C25" i="11"/>
  <c r="B25" i="11"/>
  <c r="D4" i="11"/>
  <c r="I15" i="10"/>
  <c r="I19" i="9"/>
  <c r="F19" i="9"/>
  <c r="C19" i="9"/>
  <c r="F19" i="10"/>
  <c r="C19" i="10"/>
  <c r="G7" i="9"/>
  <c r="J5" i="9"/>
  <c r="J6" i="9"/>
  <c r="J7" i="9"/>
  <c r="J8" i="9"/>
  <c r="J9" i="9"/>
  <c r="J10" i="9"/>
  <c r="J11" i="9"/>
  <c r="J13" i="9"/>
  <c r="J17" i="9"/>
  <c r="G8" i="9"/>
  <c r="G9" i="9"/>
  <c r="G10" i="9"/>
  <c r="G11" i="9"/>
  <c r="G12" i="9"/>
  <c r="G13" i="9"/>
  <c r="G14" i="9"/>
  <c r="G15" i="9"/>
  <c r="G16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F18" i="9"/>
  <c r="G18" i="9" s="1"/>
  <c r="E18" i="9"/>
  <c r="C18" i="9"/>
  <c r="B18" i="9"/>
  <c r="L5" i="9"/>
  <c r="L6" i="9"/>
  <c r="L7" i="9"/>
  <c r="L8" i="9"/>
  <c r="L9" i="9"/>
  <c r="L10" i="9"/>
  <c r="L13" i="9"/>
  <c r="L14" i="9"/>
  <c r="L16" i="9"/>
  <c r="L17" i="9"/>
  <c r="L4" i="9"/>
  <c r="K5" i="9"/>
  <c r="K6" i="9"/>
  <c r="K7" i="9"/>
  <c r="K8" i="9"/>
  <c r="K9" i="9"/>
  <c r="K10" i="9"/>
  <c r="K11" i="9"/>
  <c r="L11" i="9" s="1"/>
  <c r="K12" i="9"/>
  <c r="L12" i="9" s="1"/>
  <c r="K13" i="9"/>
  <c r="K14" i="9"/>
  <c r="K15" i="9"/>
  <c r="L15" i="9" s="1"/>
  <c r="K16" i="9"/>
  <c r="K17" i="9"/>
  <c r="K4" i="9"/>
  <c r="I5" i="9"/>
  <c r="I6" i="9"/>
  <c r="I7" i="9"/>
  <c r="I8" i="9"/>
  <c r="I9" i="9"/>
  <c r="I10" i="9"/>
  <c r="I11" i="9"/>
  <c r="I12" i="9"/>
  <c r="J12" i="9" s="1"/>
  <c r="I13" i="9"/>
  <c r="I14" i="9"/>
  <c r="J14" i="9" s="1"/>
  <c r="I15" i="9"/>
  <c r="J15" i="9" s="1"/>
  <c r="I16" i="9"/>
  <c r="I17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J11" i="12" l="1"/>
  <c r="J17" i="12"/>
  <c r="J4" i="12"/>
  <c r="J9" i="12"/>
  <c r="J21" i="12"/>
  <c r="J8" i="12"/>
  <c r="J19" i="12"/>
  <c r="J10" i="12"/>
  <c r="J14" i="12"/>
  <c r="J20" i="12"/>
  <c r="J16" i="12"/>
  <c r="J18" i="12"/>
  <c r="J5" i="12"/>
  <c r="G24" i="12"/>
  <c r="J13" i="12"/>
  <c r="G25" i="11"/>
  <c r="D25" i="11"/>
  <c r="D24" i="12"/>
  <c r="J16" i="9"/>
  <c r="H18" i="9"/>
  <c r="D18" i="9"/>
  <c r="I18" i="9"/>
  <c r="J18" i="9" l="1"/>
  <c r="H6" i="8" l="1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5" i="8"/>
  <c r="F34" i="8"/>
  <c r="E34" i="8"/>
  <c r="C34" i="8"/>
  <c r="B34" i="8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4" i="6"/>
  <c r="J35" i="6"/>
  <c r="J36" i="6"/>
  <c r="J37" i="6"/>
  <c r="J38" i="6"/>
  <c r="J39" i="6"/>
  <c r="J42" i="6"/>
  <c r="J43" i="6"/>
  <c r="J44" i="6"/>
  <c r="J45" i="6"/>
  <c r="J46" i="6"/>
  <c r="J47" i="6"/>
  <c r="J48" i="6"/>
  <c r="J49" i="6"/>
  <c r="J51" i="6"/>
  <c r="J5" i="6"/>
  <c r="J44" i="5"/>
  <c r="J45" i="5"/>
  <c r="J46" i="5"/>
  <c r="J47" i="5"/>
  <c r="J48" i="5"/>
  <c r="J49" i="5"/>
  <c r="J50" i="5"/>
  <c r="J51" i="5"/>
  <c r="J53" i="5"/>
  <c r="J19" i="5"/>
  <c r="J20" i="5"/>
  <c r="J21" i="5"/>
  <c r="J22" i="5"/>
  <c r="J23" i="5"/>
  <c r="J24" i="5"/>
  <c r="J25" i="5"/>
  <c r="J27" i="5"/>
  <c r="J28" i="5"/>
  <c r="J30" i="5"/>
  <c r="J31" i="5"/>
  <c r="J32" i="5"/>
  <c r="J33" i="5"/>
  <c r="J34" i="5"/>
  <c r="J36" i="5"/>
  <c r="J37" i="5"/>
  <c r="J38" i="5"/>
  <c r="J39" i="5"/>
  <c r="J40" i="5"/>
  <c r="J41" i="5"/>
  <c r="J8" i="5"/>
  <c r="J9" i="5"/>
  <c r="J10" i="5"/>
  <c r="J11" i="5"/>
  <c r="J12" i="5"/>
  <c r="J13" i="5"/>
  <c r="J14" i="5"/>
  <c r="J15" i="5"/>
  <c r="J16" i="5"/>
  <c r="J17" i="5"/>
  <c r="J18" i="5"/>
  <c r="J7" i="5"/>
  <c r="D49" i="5"/>
  <c r="D50" i="5"/>
  <c r="D51" i="5"/>
  <c r="D53" i="5"/>
  <c r="D37" i="5"/>
  <c r="D38" i="5"/>
  <c r="D39" i="5"/>
  <c r="D40" i="5"/>
  <c r="D41" i="5"/>
  <c r="D44" i="5"/>
  <c r="D45" i="5"/>
  <c r="D46" i="5"/>
  <c r="D47" i="5"/>
  <c r="D48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8" i="5"/>
  <c r="D9" i="5"/>
  <c r="D10" i="5"/>
  <c r="D11" i="5"/>
  <c r="D12" i="5"/>
  <c r="D13" i="5"/>
  <c r="D14" i="5"/>
  <c r="D15" i="5"/>
  <c r="D16" i="5"/>
  <c r="D17" i="5"/>
  <c r="D7" i="5"/>
  <c r="D48" i="2"/>
  <c r="D49" i="2"/>
  <c r="D50" i="2"/>
  <c r="D34" i="2"/>
  <c r="D35" i="2"/>
  <c r="D36" i="2"/>
  <c r="D37" i="2"/>
  <c r="D38" i="2"/>
  <c r="D39" i="2"/>
  <c r="D40" i="2"/>
  <c r="D41" i="2"/>
  <c r="D42" i="2"/>
  <c r="D43" i="2"/>
  <c r="D44" i="2"/>
  <c r="D45" i="2"/>
  <c r="D23" i="2"/>
  <c r="D25" i="2"/>
  <c r="D26" i="2"/>
  <c r="D28" i="2"/>
  <c r="D29" i="2"/>
  <c r="D30" i="2"/>
  <c r="D32" i="2"/>
  <c r="D33" i="2"/>
  <c r="D5" i="2"/>
  <c r="D6" i="2"/>
  <c r="D7" i="2"/>
  <c r="D8" i="2"/>
  <c r="D9" i="2"/>
  <c r="D11" i="2"/>
  <c r="D12" i="2"/>
  <c r="D13" i="2"/>
  <c r="D14" i="2"/>
  <c r="D15" i="2"/>
  <c r="D16" i="2"/>
  <c r="D17" i="2"/>
  <c r="D18" i="2"/>
  <c r="D19" i="2"/>
  <c r="D20" i="2"/>
  <c r="D21" i="2"/>
  <c r="D22" i="2"/>
  <c r="D4" i="2"/>
  <c r="I49" i="2"/>
  <c r="I50" i="2"/>
  <c r="I46" i="2"/>
  <c r="I47" i="2"/>
  <c r="I48" i="2"/>
  <c r="I39" i="2"/>
  <c r="I40" i="2"/>
  <c r="I41" i="2"/>
  <c r="I42" i="2"/>
  <c r="I43" i="2"/>
  <c r="I44" i="2"/>
  <c r="I4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22" i="2"/>
  <c r="I23" i="2"/>
  <c r="I25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5" i="2"/>
  <c r="I6" i="2"/>
  <c r="I7" i="2"/>
  <c r="I8" i="2"/>
  <c r="I4" i="2"/>
  <c r="H47" i="2"/>
  <c r="H48" i="2"/>
  <c r="H49" i="2"/>
  <c r="H50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16" i="2"/>
  <c r="H17" i="2"/>
  <c r="H18" i="2"/>
  <c r="H19" i="2"/>
  <c r="H20" i="2"/>
  <c r="H21" i="2"/>
  <c r="H22" i="2"/>
  <c r="H23" i="2"/>
  <c r="H25" i="2"/>
  <c r="H26" i="2"/>
  <c r="H27" i="2"/>
  <c r="H28" i="2"/>
  <c r="H29" i="2"/>
  <c r="H30" i="2"/>
  <c r="H31" i="2"/>
  <c r="H32" i="2"/>
  <c r="H33" i="2"/>
  <c r="H5" i="2"/>
  <c r="H6" i="2"/>
  <c r="H7" i="2"/>
  <c r="H8" i="2"/>
  <c r="H9" i="2"/>
  <c r="H10" i="2"/>
  <c r="H11" i="2"/>
  <c r="H12" i="2"/>
  <c r="H13" i="2"/>
  <c r="H14" i="2"/>
  <c r="H15" i="2"/>
  <c r="H4" i="2"/>
  <c r="J10" i="2" l="1"/>
  <c r="D34" i="8"/>
  <c r="H34" i="8"/>
  <c r="F35" i="7" l="1"/>
  <c r="E35" i="7"/>
  <c r="C35" i="7"/>
  <c r="B35" i="7"/>
  <c r="Q35" i="7" s="1"/>
  <c r="F54" i="6"/>
  <c r="F52" i="6"/>
  <c r="G52" i="6" s="1"/>
  <c r="E52" i="6"/>
  <c r="C52" i="6"/>
  <c r="B52" i="6"/>
  <c r="G5" i="6"/>
  <c r="G6" i="6"/>
  <c r="G7" i="6"/>
  <c r="G8" i="6"/>
  <c r="G9" i="6"/>
  <c r="G10" i="6"/>
  <c r="G11" i="6"/>
  <c r="G12" i="6"/>
  <c r="G13" i="6"/>
  <c r="G14" i="6"/>
  <c r="G15" i="6"/>
  <c r="G17" i="6"/>
  <c r="G18" i="6"/>
  <c r="G19" i="6"/>
  <c r="G20" i="6"/>
  <c r="G21" i="6"/>
  <c r="G22" i="6"/>
  <c r="G23" i="6"/>
  <c r="G24" i="6"/>
  <c r="G26" i="6"/>
  <c r="G27" i="6"/>
  <c r="G29" i="6"/>
  <c r="G30" i="6"/>
  <c r="G31" i="6"/>
  <c r="G33" i="6"/>
  <c r="G34" i="6"/>
  <c r="G35" i="6"/>
  <c r="G36" i="6"/>
  <c r="G37" i="6"/>
  <c r="G38" i="6"/>
  <c r="G42" i="6"/>
  <c r="G43" i="6"/>
  <c r="G44" i="6"/>
  <c r="G45" i="6"/>
  <c r="G46" i="6"/>
  <c r="G47" i="6"/>
  <c r="G49" i="6"/>
  <c r="G51" i="6"/>
  <c r="F56" i="5"/>
  <c r="F54" i="5"/>
  <c r="E54" i="5"/>
  <c r="C54" i="5"/>
  <c r="B54" i="5"/>
  <c r="I51" i="2"/>
  <c r="F51" i="2"/>
  <c r="E51" i="2"/>
  <c r="C51" i="2"/>
  <c r="B51" i="2"/>
  <c r="F50" i="1"/>
  <c r="E50" i="1"/>
  <c r="C50" i="1"/>
  <c r="B50" i="1"/>
  <c r="G35" i="7" l="1"/>
  <c r="G51" i="2"/>
  <c r="G50" i="1"/>
  <c r="D50" i="1"/>
  <c r="C54" i="1"/>
  <c r="C54" i="6"/>
  <c r="C56" i="5"/>
  <c r="F54" i="1"/>
  <c r="I3" i="12" l="1"/>
  <c r="I24" i="12" s="1"/>
  <c r="H3" i="12"/>
  <c r="H24" i="12" s="1"/>
  <c r="G4" i="12"/>
  <c r="D3" i="12"/>
  <c r="I4" i="11"/>
  <c r="I25" i="11" s="1"/>
  <c r="H25" i="11"/>
  <c r="H5" i="10"/>
  <c r="I5" i="10"/>
  <c r="H6" i="10"/>
  <c r="I6" i="10"/>
  <c r="H7" i="10"/>
  <c r="I7" i="10"/>
  <c r="H8" i="10"/>
  <c r="I8" i="10"/>
  <c r="H9" i="10"/>
  <c r="I9" i="10"/>
  <c r="H10" i="10"/>
  <c r="I10" i="10"/>
  <c r="H11" i="10"/>
  <c r="I11" i="10"/>
  <c r="H12" i="10"/>
  <c r="I12" i="10"/>
  <c r="H13" i="10"/>
  <c r="I13" i="10"/>
  <c r="J13" i="10" s="1"/>
  <c r="H14" i="10"/>
  <c r="I14" i="10"/>
  <c r="H15" i="10"/>
  <c r="H16" i="10"/>
  <c r="I16" i="10"/>
  <c r="H17" i="10"/>
  <c r="I17" i="10"/>
  <c r="I4" i="10"/>
  <c r="H4" i="10"/>
  <c r="G7" i="10"/>
  <c r="G9" i="10"/>
  <c r="G10" i="10"/>
  <c r="G11" i="10"/>
  <c r="G12" i="10"/>
  <c r="G13" i="10"/>
  <c r="G14" i="10"/>
  <c r="G16" i="10"/>
  <c r="G18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4" i="10"/>
  <c r="I4" i="9"/>
  <c r="H4" i="9"/>
  <c r="G4" i="9"/>
  <c r="D4" i="9"/>
  <c r="I6" i="8"/>
  <c r="I7" i="8"/>
  <c r="J7" i="8" s="1"/>
  <c r="I8" i="8"/>
  <c r="I9" i="8"/>
  <c r="I10" i="8"/>
  <c r="I11" i="8"/>
  <c r="I12" i="8"/>
  <c r="J12" i="8" s="1"/>
  <c r="I13" i="8"/>
  <c r="I14" i="8"/>
  <c r="I15" i="8"/>
  <c r="J15" i="8" s="1"/>
  <c r="I16" i="8"/>
  <c r="I17" i="8"/>
  <c r="I18" i="8"/>
  <c r="I19" i="8"/>
  <c r="J19" i="8" s="1"/>
  <c r="I20" i="8"/>
  <c r="I21" i="8"/>
  <c r="I22" i="8"/>
  <c r="J22" i="8" s="1"/>
  <c r="I23" i="8"/>
  <c r="I24" i="8"/>
  <c r="I25" i="8"/>
  <c r="I26" i="8"/>
  <c r="I27" i="8"/>
  <c r="J27" i="8" s="1"/>
  <c r="I28" i="8"/>
  <c r="I29" i="8"/>
  <c r="I30" i="8"/>
  <c r="I31" i="8"/>
  <c r="I32" i="8"/>
  <c r="I33" i="8"/>
  <c r="I5" i="8"/>
  <c r="J5" i="8" s="1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4" i="8"/>
  <c r="G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5" i="8"/>
  <c r="H6" i="7"/>
  <c r="I6" i="7"/>
  <c r="H7" i="7"/>
  <c r="I7" i="7"/>
  <c r="H8" i="7"/>
  <c r="I8" i="7"/>
  <c r="H9" i="7"/>
  <c r="I9" i="7"/>
  <c r="H10" i="7"/>
  <c r="I10" i="7"/>
  <c r="H11" i="7"/>
  <c r="I11" i="7"/>
  <c r="H12" i="7"/>
  <c r="I12" i="7"/>
  <c r="H13" i="7"/>
  <c r="I13" i="7"/>
  <c r="H14" i="7"/>
  <c r="I14" i="7"/>
  <c r="J14" i="7" s="1"/>
  <c r="H15" i="7"/>
  <c r="I15" i="7"/>
  <c r="H16" i="7"/>
  <c r="I16" i="7"/>
  <c r="H17" i="7"/>
  <c r="I17" i="7"/>
  <c r="H18" i="7"/>
  <c r="I18" i="7"/>
  <c r="H20" i="7"/>
  <c r="I20" i="7"/>
  <c r="H21" i="7"/>
  <c r="I21" i="7"/>
  <c r="H22" i="7"/>
  <c r="I22" i="7"/>
  <c r="H23" i="7"/>
  <c r="I23" i="7"/>
  <c r="H24" i="7"/>
  <c r="I24" i="7"/>
  <c r="H25" i="7"/>
  <c r="I25" i="7"/>
  <c r="H26" i="7"/>
  <c r="I26" i="7"/>
  <c r="H27" i="7"/>
  <c r="I27" i="7"/>
  <c r="H28" i="7"/>
  <c r="I28" i="7"/>
  <c r="H29" i="7"/>
  <c r="I29" i="7"/>
  <c r="H30" i="7"/>
  <c r="I30" i="7"/>
  <c r="H31" i="7"/>
  <c r="I31" i="7"/>
  <c r="H32" i="7"/>
  <c r="I32" i="7"/>
  <c r="H33" i="7"/>
  <c r="I33" i="7"/>
  <c r="H34" i="7"/>
  <c r="I34" i="7"/>
  <c r="I5" i="7"/>
  <c r="H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5" i="7"/>
  <c r="H6" i="6"/>
  <c r="I6" i="6"/>
  <c r="H7" i="6"/>
  <c r="I7" i="6"/>
  <c r="H8" i="6"/>
  <c r="I8" i="6"/>
  <c r="H9" i="6"/>
  <c r="I9" i="6"/>
  <c r="H10" i="6"/>
  <c r="I10" i="6"/>
  <c r="H11" i="6"/>
  <c r="I11" i="6"/>
  <c r="H12" i="6"/>
  <c r="I12" i="6"/>
  <c r="H13" i="6"/>
  <c r="I13" i="6"/>
  <c r="H14" i="6"/>
  <c r="I14" i="6"/>
  <c r="H15" i="6"/>
  <c r="I15" i="6"/>
  <c r="H16" i="6"/>
  <c r="I16" i="6"/>
  <c r="H17" i="6"/>
  <c r="I17" i="6"/>
  <c r="H18" i="6"/>
  <c r="I18" i="6"/>
  <c r="H19" i="6"/>
  <c r="I19" i="6"/>
  <c r="H20" i="6"/>
  <c r="I20" i="6"/>
  <c r="H21" i="6"/>
  <c r="I21" i="6"/>
  <c r="H22" i="6"/>
  <c r="I22" i="6"/>
  <c r="H23" i="6"/>
  <c r="I23" i="6"/>
  <c r="H24" i="6"/>
  <c r="I24" i="6"/>
  <c r="H25" i="6"/>
  <c r="I25" i="6"/>
  <c r="H26" i="6"/>
  <c r="I26" i="6"/>
  <c r="H27" i="6"/>
  <c r="I27" i="6"/>
  <c r="H28" i="6"/>
  <c r="I28" i="6"/>
  <c r="H29" i="6"/>
  <c r="I29" i="6"/>
  <c r="H30" i="6"/>
  <c r="I30" i="6"/>
  <c r="H31" i="6"/>
  <c r="I31" i="6"/>
  <c r="H32" i="6"/>
  <c r="I32" i="6"/>
  <c r="H33" i="6"/>
  <c r="I33" i="6"/>
  <c r="I52" i="6" s="1"/>
  <c r="I54" i="6" s="1"/>
  <c r="H34" i="6"/>
  <c r="I34" i="6"/>
  <c r="H35" i="6"/>
  <c r="I35" i="6"/>
  <c r="H36" i="6"/>
  <c r="I36" i="6"/>
  <c r="H37" i="6"/>
  <c r="I37" i="6"/>
  <c r="H38" i="6"/>
  <c r="I38" i="6"/>
  <c r="H39" i="6"/>
  <c r="I39" i="6"/>
  <c r="H40" i="6"/>
  <c r="I40" i="6"/>
  <c r="H41" i="6"/>
  <c r="I41" i="6"/>
  <c r="H42" i="6"/>
  <c r="I42" i="6"/>
  <c r="H43" i="6"/>
  <c r="I43" i="6"/>
  <c r="H44" i="6"/>
  <c r="I44" i="6"/>
  <c r="H45" i="6"/>
  <c r="I45" i="6"/>
  <c r="H46" i="6"/>
  <c r="I46" i="6"/>
  <c r="H47" i="6"/>
  <c r="I47" i="6"/>
  <c r="H48" i="6"/>
  <c r="I48" i="6"/>
  <c r="H49" i="6"/>
  <c r="I49" i="6"/>
  <c r="H50" i="6"/>
  <c r="I50" i="6"/>
  <c r="H51" i="6"/>
  <c r="I51" i="6"/>
  <c r="I5" i="6"/>
  <c r="H5" i="6"/>
  <c r="D22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3" i="6"/>
  <c r="D24" i="6"/>
  <c r="D25" i="6"/>
  <c r="D26" i="6"/>
  <c r="D27" i="6"/>
  <c r="D28" i="6"/>
  <c r="D29" i="6"/>
  <c r="D30" i="6"/>
  <c r="D31" i="6"/>
  <c r="D33" i="6"/>
  <c r="D34" i="6"/>
  <c r="D35" i="6"/>
  <c r="D36" i="6"/>
  <c r="D37" i="6"/>
  <c r="D38" i="6"/>
  <c r="D39" i="6"/>
  <c r="D42" i="6"/>
  <c r="D43" i="6"/>
  <c r="D44" i="6"/>
  <c r="D45" i="6"/>
  <c r="D46" i="6"/>
  <c r="D47" i="6"/>
  <c r="D48" i="6"/>
  <c r="D49" i="6"/>
  <c r="D51" i="6"/>
  <c r="D52" i="6"/>
  <c r="D5" i="6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3" i="5"/>
  <c r="I33" i="5"/>
  <c r="H34" i="5"/>
  <c r="I34" i="5"/>
  <c r="H35" i="5"/>
  <c r="J35" i="5" s="1"/>
  <c r="I35" i="5"/>
  <c r="H36" i="5"/>
  <c r="I36" i="5"/>
  <c r="H37" i="5"/>
  <c r="I37" i="5"/>
  <c r="H38" i="5"/>
  <c r="I38" i="5"/>
  <c r="H39" i="5"/>
  <c r="I39" i="5"/>
  <c r="H40" i="5"/>
  <c r="I40" i="5"/>
  <c r="H41" i="5"/>
  <c r="I41" i="5"/>
  <c r="H42" i="5"/>
  <c r="I42" i="5"/>
  <c r="H43" i="5"/>
  <c r="I43" i="5"/>
  <c r="H44" i="5"/>
  <c r="I44" i="5"/>
  <c r="H45" i="5"/>
  <c r="I45" i="5"/>
  <c r="H46" i="5"/>
  <c r="I46" i="5"/>
  <c r="H47" i="5"/>
  <c r="I47" i="5"/>
  <c r="H48" i="5"/>
  <c r="I48" i="5"/>
  <c r="H49" i="5"/>
  <c r="I49" i="5"/>
  <c r="H50" i="5"/>
  <c r="I50" i="5"/>
  <c r="H51" i="5"/>
  <c r="I51" i="5"/>
  <c r="H52" i="5"/>
  <c r="I52" i="5"/>
  <c r="H53" i="5"/>
  <c r="I53" i="5"/>
  <c r="I7" i="5"/>
  <c r="H7" i="5"/>
  <c r="G7" i="5"/>
  <c r="J24" i="12" l="1"/>
  <c r="J4" i="11"/>
  <c r="H18" i="10"/>
  <c r="J16" i="10"/>
  <c r="J14" i="10"/>
  <c r="J12" i="10"/>
  <c r="J10" i="10"/>
  <c r="J8" i="10"/>
  <c r="J6" i="10"/>
  <c r="J4" i="10"/>
  <c r="J17" i="10"/>
  <c r="J15" i="10"/>
  <c r="J11" i="10"/>
  <c r="J9" i="10"/>
  <c r="J7" i="10"/>
  <c r="I18" i="10"/>
  <c r="I19" i="10" s="1"/>
  <c r="J4" i="9"/>
  <c r="I34" i="8"/>
  <c r="J34" i="8" s="1"/>
  <c r="H35" i="7"/>
  <c r="J34" i="7"/>
  <c r="J32" i="7"/>
  <c r="J29" i="7"/>
  <c r="J27" i="7"/>
  <c r="J25" i="7"/>
  <c r="J23" i="7"/>
  <c r="J21" i="7"/>
  <c r="J20" i="7"/>
  <c r="J33" i="7"/>
  <c r="J5" i="7"/>
  <c r="I35" i="7"/>
  <c r="J26" i="7"/>
  <c r="J12" i="7"/>
  <c r="J10" i="7"/>
  <c r="J8" i="7"/>
  <c r="J6" i="7"/>
  <c r="J17" i="7"/>
  <c r="J13" i="7"/>
  <c r="J29" i="5"/>
  <c r="J33" i="6"/>
  <c r="H52" i="6"/>
  <c r="J52" i="6" s="1"/>
  <c r="J26" i="5"/>
  <c r="H54" i="5"/>
  <c r="I54" i="5"/>
  <c r="I56" i="5" s="1"/>
  <c r="J31" i="7"/>
  <c r="J30" i="7"/>
  <c r="J28" i="7"/>
  <c r="J24" i="7"/>
  <c r="J22" i="7"/>
  <c r="J18" i="7"/>
  <c r="J16" i="7"/>
  <c r="J15" i="7"/>
  <c r="J11" i="7"/>
  <c r="J9" i="7"/>
  <c r="J7" i="7"/>
  <c r="J33" i="8"/>
  <c r="J31" i="8"/>
  <c r="J29" i="8"/>
  <c r="J25" i="8"/>
  <c r="J23" i="8"/>
  <c r="J21" i="8"/>
  <c r="J17" i="8"/>
  <c r="J14" i="8"/>
  <c r="J10" i="8"/>
  <c r="J8" i="8"/>
  <c r="J6" i="8"/>
  <c r="J32" i="8"/>
  <c r="J30" i="8"/>
  <c r="J28" i="8"/>
  <c r="J26" i="8"/>
  <c r="J24" i="8"/>
  <c r="J20" i="8"/>
  <c r="J18" i="8"/>
  <c r="J16" i="8"/>
  <c r="J13" i="8"/>
  <c r="J11" i="8"/>
  <c r="J9" i="8"/>
  <c r="J5" i="10"/>
  <c r="J3" i="12"/>
  <c r="J25" i="11"/>
  <c r="J8" i="2"/>
  <c r="J12" i="2"/>
  <c r="J16" i="2"/>
  <c r="J18" i="2"/>
  <c r="J20" i="2"/>
  <c r="J22" i="2"/>
  <c r="J26" i="2"/>
  <c r="J28" i="2"/>
  <c r="J30" i="2"/>
  <c r="J32" i="2"/>
  <c r="J34" i="2"/>
  <c r="J36" i="2"/>
  <c r="J38" i="2"/>
  <c r="J40" i="2"/>
  <c r="J42" i="2"/>
  <c r="J44" i="2"/>
  <c r="J48" i="2"/>
  <c r="J50" i="2"/>
  <c r="H51" i="2"/>
  <c r="J18" i="10" l="1"/>
  <c r="J35" i="7"/>
  <c r="J49" i="2"/>
  <c r="J47" i="2"/>
  <c r="J45" i="2"/>
  <c r="J41" i="2"/>
  <c r="J39" i="2"/>
  <c r="J37" i="2"/>
  <c r="J35" i="2"/>
  <c r="J33" i="2"/>
  <c r="J29" i="2"/>
  <c r="J25" i="2"/>
  <c r="J23" i="2"/>
  <c r="J21" i="2"/>
  <c r="J19" i="2"/>
  <c r="J17" i="2"/>
  <c r="J15" i="2"/>
  <c r="J13" i="2"/>
  <c r="J11" i="2"/>
  <c r="J9" i="2"/>
  <c r="J7" i="2"/>
  <c r="J5" i="2"/>
  <c r="J4" i="2"/>
  <c r="J14" i="2"/>
  <c r="J6" i="2"/>
  <c r="J51" i="2"/>
  <c r="H4" i="1" l="1"/>
  <c r="I4" i="1"/>
  <c r="H5" i="1"/>
  <c r="I5" i="1"/>
  <c r="H6" i="1"/>
  <c r="I6" i="1"/>
  <c r="H7" i="1"/>
  <c r="I7" i="1"/>
  <c r="H8" i="1"/>
  <c r="I8" i="1"/>
  <c r="J8" i="1"/>
  <c r="H10" i="1"/>
  <c r="I10" i="1"/>
  <c r="J10" i="1" s="1"/>
  <c r="H11" i="1"/>
  <c r="I11" i="1"/>
  <c r="H12" i="1"/>
  <c r="I12" i="1"/>
  <c r="J12" i="1" s="1"/>
  <c r="H13" i="1"/>
  <c r="I13" i="1"/>
  <c r="J13" i="1" s="1"/>
  <c r="H14" i="1"/>
  <c r="I14" i="1"/>
  <c r="J14" i="1" s="1"/>
  <c r="H15" i="1"/>
  <c r="I15" i="1"/>
  <c r="H16" i="1"/>
  <c r="I16" i="1"/>
  <c r="H17" i="1"/>
  <c r="I17" i="1"/>
  <c r="H18" i="1"/>
  <c r="I18" i="1"/>
  <c r="J18" i="1"/>
  <c r="H19" i="1"/>
  <c r="I19" i="1"/>
  <c r="H20" i="1"/>
  <c r="I20" i="1"/>
  <c r="H21" i="1"/>
  <c r="I21" i="1"/>
  <c r="H22" i="1"/>
  <c r="I22" i="1"/>
  <c r="J22" i="1" s="1"/>
  <c r="H24" i="1"/>
  <c r="I24" i="1"/>
  <c r="H25" i="1"/>
  <c r="I25" i="1"/>
  <c r="H27" i="1"/>
  <c r="I27" i="1"/>
  <c r="J27" i="1"/>
  <c r="H28" i="1"/>
  <c r="I28" i="1"/>
  <c r="H29" i="1"/>
  <c r="I29" i="1"/>
  <c r="H31" i="1"/>
  <c r="I31" i="1"/>
  <c r="H32" i="1"/>
  <c r="I32" i="1"/>
  <c r="J32" i="1"/>
  <c r="H33" i="1"/>
  <c r="I33" i="1"/>
  <c r="J33" i="1" s="1"/>
  <c r="H34" i="1"/>
  <c r="I34" i="1"/>
  <c r="H35" i="1"/>
  <c r="I35" i="1"/>
  <c r="J35" i="1" s="1"/>
  <c r="H36" i="1"/>
  <c r="I36" i="1"/>
  <c r="J36" i="1" s="1"/>
  <c r="H37" i="1"/>
  <c r="I37" i="1"/>
  <c r="J37" i="1"/>
  <c r="H38" i="1"/>
  <c r="I38" i="1"/>
  <c r="H39" i="1"/>
  <c r="I39" i="1"/>
  <c r="H40" i="1"/>
  <c r="J40" i="1" s="1"/>
  <c r="I40" i="1"/>
  <c r="H41" i="1"/>
  <c r="I41" i="1"/>
  <c r="J41" i="1" s="1"/>
  <c r="H42" i="1"/>
  <c r="I42" i="1"/>
  <c r="H43" i="1"/>
  <c r="I43" i="1"/>
  <c r="H44" i="1"/>
  <c r="I44" i="1"/>
  <c r="J44" i="1"/>
  <c r="H46" i="1"/>
  <c r="I46" i="1"/>
  <c r="H47" i="1"/>
  <c r="J47" i="1" s="1"/>
  <c r="I47" i="1"/>
  <c r="H49" i="1"/>
  <c r="I49" i="1"/>
  <c r="I3" i="1"/>
  <c r="H3" i="1"/>
  <c r="J16" i="1" l="1"/>
  <c r="H50" i="1"/>
  <c r="J5" i="1"/>
  <c r="J3" i="1"/>
  <c r="J11" i="1"/>
  <c r="J29" i="1"/>
  <c r="J6" i="1"/>
  <c r="J46" i="1"/>
  <c r="J42" i="1"/>
  <c r="J31" i="1"/>
  <c r="J28" i="1"/>
  <c r="J24" i="1"/>
  <c r="J21" i="1"/>
  <c r="J17" i="1"/>
  <c r="J4" i="1"/>
  <c r="J49" i="1"/>
  <c r="I50" i="1"/>
  <c r="L54" i="1"/>
  <c r="I52" i="1"/>
  <c r="J39" i="1"/>
  <c r="J20" i="1"/>
  <c r="J38" i="1"/>
  <c r="J19" i="1"/>
  <c r="J34" i="1"/>
  <c r="J15" i="1"/>
  <c r="J43" i="1"/>
  <c r="J25" i="1"/>
  <c r="J7" i="1"/>
  <c r="J50" i="1" l="1"/>
  <c r="I54" i="1"/>
  <c r="J52" i="1"/>
</calcChain>
</file>

<file path=xl/sharedStrings.xml><?xml version="1.0" encoding="utf-8"?>
<sst xmlns="http://schemas.openxmlformats.org/spreadsheetml/2006/main" count="578" uniqueCount="102">
  <si>
    <t>BARINGO</t>
  </si>
  <si>
    <t>BOMET</t>
  </si>
  <si>
    <t>BUNGOMA</t>
  </si>
  <si>
    <t>BUSIA</t>
  </si>
  <si>
    <t>ELGEYO MARAKWET</t>
  </si>
  <si>
    <t>EMBU</t>
  </si>
  <si>
    <t>HOMA BAY</t>
  </si>
  <si>
    <t>ISIOLO</t>
  </si>
  <si>
    <t>KAJIADO</t>
  </si>
  <si>
    <t>KAKAMEGA</t>
  </si>
  <si>
    <t>KERICHO</t>
  </si>
  <si>
    <t>KIAMBU</t>
  </si>
  <si>
    <t>KILIFI</t>
  </si>
  <si>
    <t>KIRINYAGA</t>
  </si>
  <si>
    <t>KISII</t>
  </si>
  <si>
    <t>KISUMU</t>
  </si>
  <si>
    <t>KITUI</t>
  </si>
  <si>
    <t>KWALE</t>
  </si>
  <si>
    <t>LAIKIPIA</t>
  </si>
  <si>
    <t>MACHAKOS</t>
  </si>
  <si>
    <t>MAKUENI</t>
  </si>
  <si>
    <t>MARSABIT</t>
  </si>
  <si>
    <t>MERU</t>
  </si>
  <si>
    <t>MIGORI</t>
  </si>
  <si>
    <t>MURANG'A</t>
  </si>
  <si>
    <t>NAIROBI</t>
  </si>
  <si>
    <t>NAKURU</t>
  </si>
  <si>
    <t>NANDI</t>
  </si>
  <si>
    <t>NAROK</t>
  </si>
  <si>
    <t>NYAMIRA</t>
  </si>
  <si>
    <t>NYANDARUA</t>
  </si>
  <si>
    <t>NYERI</t>
  </si>
  <si>
    <t>SAMBURU</t>
  </si>
  <si>
    <t>SIAYA</t>
  </si>
  <si>
    <t>TAITA TAVETA</t>
  </si>
  <si>
    <t>TANA RIVER</t>
  </si>
  <si>
    <t>THARAKA NITHI</t>
  </si>
  <si>
    <t>TRANS NZOIA</t>
  </si>
  <si>
    <t>UASIN GISHU</t>
  </si>
  <si>
    <t>VIHIGA</t>
  </si>
  <si>
    <t>WEST POKOT</t>
  </si>
  <si>
    <t>Grand Total</t>
  </si>
  <si>
    <t>County</t>
  </si>
  <si>
    <t>Area LR</t>
  </si>
  <si>
    <t>Production LR</t>
  </si>
  <si>
    <t>Yield</t>
  </si>
  <si>
    <t>Area SR</t>
  </si>
  <si>
    <t>Production SR</t>
  </si>
  <si>
    <t>Area TOTAL</t>
  </si>
  <si>
    <t>Production TOTAL</t>
  </si>
  <si>
    <t>Ha</t>
  </si>
  <si>
    <t>Tons</t>
  </si>
  <si>
    <t>Tons/Ha</t>
  </si>
  <si>
    <t>LAMU</t>
  </si>
  <si>
    <t>MANDERA</t>
  </si>
  <si>
    <t>MOMBASA</t>
  </si>
  <si>
    <t>TURKANA</t>
  </si>
  <si>
    <t>GARISSA</t>
  </si>
  <si>
    <t>Wajir</t>
  </si>
  <si>
    <t>WAJIR</t>
  </si>
  <si>
    <t>Kisumu</t>
  </si>
  <si>
    <t>SCHEME</t>
  </si>
  <si>
    <t>HA</t>
  </si>
  <si>
    <t>TONS</t>
  </si>
  <si>
    <t>Mwea</t>
  </si>
  <si>
    <t>Ahero</t>
  </si>
  <si>
    <t>West Kano</t>
  </si>
  <si>
    <t>Bunyala</t>
  </si>
  <si>
    <t>TOTAL</t>
  </si>
  <si>
    <t>Crop</t>
  </si>
  <si>
    <t xml:space="preserve">Area LR </t>
  </si>
  <si>
    <t>Baringo</t>
  </si>
  <si>
    <t>Bomet</t>
  </si>
  <si>
    <t>Bungoma</t>
  </si>
  <si>
    <t>Elgeyo Marakwet</t>
  </si>
  <si>
    <t>Embu</t>
  </si>
  <si>
    <t>Kajiado</t>
  </si>
  <si>
    <t>Kakamenga</t>
  </si>
  <si>
    <t>Kericho</t>
  </si>
  <si>
    <t>Kiambu</t>
  </si>
  <si>
    <t>Kirinyaga</t>
  </si>
  <si>
    <t>Kisii</t>
  </si>
  <si>
    <t>Laikipia</t>
  </si>
  <si>
    <t>Machakos</t>
  </si>
  <si>
    <t>Makueni</t>
  </si>
  <si>
    <t>Marsabit</t>
  </si>
  <si>
    <t>Meru</t>
  </si>
  <si>
    <t>Murang'a</t>
  </si>
  <si>
    <t>Nairobi</t>
  </si>
  <si>
    <t>Nakuru</t>
  </si>
  <si>
    <t>Nandi</t>
  </si>
  <si>
    <t>Narok</t>
  </si>
  <si>
    <t>Nyamira</t>
  </si>
  <si>
    <t>Nyandarua</t>
  </si>
  <si>
    <t>Nyeri</t>
  </si>
  <si>
    <t>Samburu</t>
  </si>
  <si>
    <t>Taita Taveta</t>
  </si>
  <si>
    <t>Tharaka Nithi</t>
  </si>
  <si>
    <t>Trans Nzoia</t>
  </si>
  <si>
    <t>Uasin Gishu</t>
  </si>
  <si>
    <t>Total</t>
  </si>
  <si>
    <t>RICE PRODUCTION DATA-IRRIGATION SCHEMES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</si>
</sst>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_(* #,##0_);_(* \(#,##0\);_(* &quot;-&quot;??_);_(@_)"/>
    <numFmt numFmtId="168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Garamond"/>
      <family val="1"/>
    </font>
    <font>
      <b/>
      <sz val="12"/>
      <color theme="1"/>
      <name val="Garamond"/>
      <family val="1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2"/>
      <color indexed="8"/>
      <name val="Garamond"/>
      <family val="1"/>
    </font>
    <font>
      <sz val="12"/>
      <color rgb="FF000000"/>
      <name val="Garamond"/>
      <family val="1"/>
    </font>
    <font>
      <sz val="12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Dashed">
        <color auto="1"/>
      </top>
      <bottom style="mediumDashed">
        <color auto="1"/>
      </bottom>
      <diagonal/>
    </border>
    <border>
      <left style="medium">
        <color indexed="64"/>
      </left>
      <right style="dashDotDot">
        <color indexed="64"/>
      </right>
      <top/>
      <bottom style="mediumDashed">
        <color auto="1"/>
      </bottom>
      <diagonal/>
    </border>
    <border>
      <left style="dashDotDot">
        <color indexed="64"/>
      </left>
      <right style="dashDotDot">
        <color indexed="64"/>
      </right>
      <top/>
      <bottom style="mediumDashed">
        <color auto="1"/>
      </bottom>
      <diagonal/>
    </border>
    <border>
      <left style="dashDotDot">
        <color indexed="64"/>
      </left>
      <right style="medium">
        <color indexed="64"/>
      </right>
      <top/>
      <bottom style="mediumDashed">
        <color auto="1"/>
      </bottom>
      <diagonal/>
    </border>
    <border>
      <left style="medium">
        <color auto="1"/>
      </left>
      <right/>
      <top style="mediumDashed">
        <color auto="1"/>
      </top>
      <bottom/>
      <diagonal/>
    </border>
    <border>
      <left style="medium">
        <color indexed="64"/>
      </left>
      <right style="dashDotDot">
        <color indexed="64"/>
      </right>
      <top style="mediumDashed">
        <color auto="1"/>
      </top>
      <bottom/>
      <diagonal/>
    </border>
    <border>
      <left style="dashDotDot">
        <color indexed="64"/>
      </left>
      <right style="dashDotDot">
        <color indexed="64"/>
      </right>
      <top style="mediumDashed">
        <color auto="1"/>
      </top>
      <bottom/>
      <diagonal/>
    </border>
    <border>
      <left style="dashDotDot">
        <color indexed="64"/>
      </left>
      <right style="medium">
        <color indexed="64"/>
      </right>
      <top style="mediumDashed">
        <color auto="1"/>
      </top>
      <bottom/>
      <diagonal/>
    </border>
    <border>
      <left style="dashDotDot">
        <color indexed="64"/>
      </left>
      <right/>
      <top style="mediumDash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indexed="64"/>
      </right>
      <top style="mediumDash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/>
      <bottom/>
      <diagonal/>
    </border>
    <border>
      <left style="dashDotDot">
        <color indexed="64"/>
      </left>
      <right style="dashDotDot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110">
    <xf numFmtId="0" fontId="0" fillId="0" borderId="0" xfId="0"/>
    <xf numFmtId="0" fontId="2" fillId="0" borderId="1" xfId="0" applyFont="1" applyBorder="1"/>
    <xf numFmtId="0" fontId="0" fillId="0" borderId="1" xfId="0" applyBorder="1"/>
    <xf numFmtId="3" fontId="0" fillId="0" borderId="1" xfId="0" applyNumberFormat="1" applyBorder="1"/>
    <xf numFmtId="1" fontId="0" fillId="0" borderId="1" xfId="0" applyNumberFormat="1" applyBorder="1"/>
    <xf numFmtId="0" fontId="0" fillId="0" borderId="0" xfId="0" applyBorder="1"/>
    <xf numFmtId="2" fontId="0" fillId="0" borderId="1" xfId="0" applyNumberFormat="1" applyBorder="1"/>
    <xf numFmtId="2" fontId="2" fillId="0" borderId="1" xfId="0" applyNumberFormat="1" applyFont="1" applyBorder="1"/>
    <xf numFmtId="2" fontId="0" fillId="0" borderId="0" xfId="0" applyNumberFormat="1"/>
    <xf numFmtId="0" fontId="4" fillId="2" borderId="3" xfId="3" applyFont="1" applyFill="1" applyBorder="1" applyAlignment="1">
      <alignment vertical="top" wrapText="1"/>
    </xf>
    <xf numFmtId="0" fontId="4" fillId="2" borderId="4" xfId="3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4" fillId="2" borderId="7" xfId="3" applyFont="1" applyFill="1" applyBorder="1" applyAlignment="1">
      <alignment vertical="top" wrapText="1"/>
    </xf>
    <xf numFmtId="0" fontId="4" fillId="2" borderId="8" xfId="3" applyFont="1" applyFill="1" applyBorder="1" applyAlignment="1">
      <alignment vertical="top" wrapText="1"/>
    </xf>
    <xf numFmtId="0" fontId="4" fillId="2" borderId="9" xfId="3" applyFont="1" applyFill="1" applyBorder="1" applyAlignment="1">
      <alignment vertical="top" wrapText="1"/>
    </xf>
    <xf numFmtId="0" fontId="4" fillId="2" borderId="10" xfId="3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0" fontId="4" fillId="2" borderId="1" xfId="3" applyFont="1" applyFill="1" applyBorder="1" applyAlignment="1">
      <alignment vertical="top" wrapText="1"/>
    </xf>
    <xf numFmtId="0" fontId="6" fillId="0" borderId="13" xfId="0" applyFont="1" applyFill="1" applyBorder="1"/>
    <xf numFmtId="0" fontId="6" fillId="0" borderId="0" xfId="0" applyFont="1"/>
    <xf numFmtId="0" fontId="4" fillId="2" borderId="14" xfId="2" applyFont="1" applyFill="1" applyBorder="1" applyAlignment="1">
      <alignment vertical="top" wrapText="1"/>
    </xf>
    <xf numFmtId="164" fontId="0" fillId="0" borderId="1" xfId="0" applyNumberFormat="1" applyBorder="1"/>
    <xf numFmtId="0" fontId="5" fillId="2" borderId="1" xfId="0" applyFont="1" applyFill="1" applyBorder="1" applyAlignment="1">
      <alignment vertical="top" wrapText="1"/>
    </xf>
    <xf numFmtId="164" fontId="7" fillId="0" borderId="1" xfId="0" applyNumberFormat="1" applyFont="1" applyBorder="1" applyAlignment="1">
      <alignment vertical="top" wrapText="1"/>
    </xf>
    <xf numFmtId="165" fontId="0" fillId="0" borderId="1" xfId="0" applyNumberFormat="1" applyBorder="1"/>
    <xf numFmtId="165" fontId="2" fillId="0" borderId="1" xfId="0" applyNumberFormat="1" applyFont="1" applyBorder="1"/>
    <xf numFmtId="0" fontId="2" fillId="0" borderId="15" xfId="0" applyFont="1" applyBorder="1"/>
    <xf numFmtId="0" fontId="0" fillId="0" borderId="15" xfId="0" applyBorder="1"/>
    <xf numFmtId="167" fontId="0" fillId="0" borderId="1" xfId="1" applyNumberFormat="1" applyFont="1" applyBorder="1"/>
    <xf numFmtId="167" fontId="0" fillId="0" borderId="11" xfId="1" applyNumberFormat="1" applyFont="1" applyBorder="1"/>
    <xf numFmtId="167" fontId="0" fillId="0" borderId="0" xfId="1" applyNumberFormat="1" applyFont="1"/>
    <xf numFmtId="43" fontId="0" fillId="0" borderId="0" xfId="0" applyNumberFormat="1"/>
    <xf numFmtId="166" fontId="0" fillId="0" borderId="0" xfId="0" applyNumberFormat="1"/>
    <xf numFmtId="43" fontId="0" fillId="0" borderId="1" xfId="0" applyNumberFormat="1" applyBorder="1"/>
    <xf numFmtId="167" fontId="0" fillId="0" borderId="0" xfId="0" applyNumberFormat="1"/>
    <xf numFmtId="166" fontId="2" fillId="0" borderId="1" xfId="1" applyNumberFormat="1" applyFont="1" applyBorder="1"/>
    <xf numFmtId="167" fontId="2" fillId="0" borderId="1" xfId="1" applyNumberFormat="1" applyFont="1" applyBorder="1"/>
    <xf numFmtId="164" fontId="2" fillId="0" borderId="1" xfId="0" applyNumberFormat="1" applyFont="1" applyBorder="1"/>
    <xf numFmtId="0" fontId="9" fillId="0" borderId="1" xfId="0" applyFont="1" applyBorder="1"/>
    <xf numFmtId="167" fontId="9" fillId="0" borderId="1" xfId="1" applyNumberFormat="1" applyFont="1" applyBorder="1"/>
    <xf numFmtId="164" fontId="9" fillId="0" borderId="1" xfId="0" applyNumberFormat="1" applyFont="1" applyBorder="1"/>
    <xf numFmtId="43" fontId="2" fillId="0" borderId="1" xfId="0" applyNumberFormat="1" applyFont="1" applyBorder="1"/>
    <xf numFmtId="167" fontId="0" fillId="0" borderId="1" xfId="1" applyNumberFormat="1" applyFont="1" applyFill="1" applyBorder="1"/>
    <xf numFmtId="0" fontId="2" fillId="0" borderId="0" xfId="0" applyFont="1"/>
    <xf numFmtId="167" fontId="2" fillId="0" borderId="0" xfId="1" applyNumberFormat="1" applyFont="1"/>
    <xf numFmtId="167" fontId="7" fillId="0" borderId="0" xfId="1" applyNumberFormat="1" applyFont="1" applyBorder="1" applyAlignment="1">
      <alignment vertical="top" wrapText="1"/>
    </xf>
    <xf numFmtId="168" fontId="0" fillId="0" borderId="0" xfId="0" applyNumberFormat="1"/>
    <xf numFmtId="164" fontId="0" fillId="0" borderId="0" xfId="0" applyNumberFormat="1"/>
    <xf numFmtId="167" fontId="1" fillId="0" borderId="1" xfId="1" applyNumberFormat="1" applyFont="1" applyBorder="1"/>
    <xf numFmtId="164" fontId="0" fillId="0" borderId="1" xfId="0" applyNumberFormat="1" applyFont="1" applyBorder="1"/>
    <xf numFmtId="0" fontId="9" fillId="0" borderId="0" xfId="0" applyFont="1"/>
    <xf numFmtId="43" fontId="0" fillId="3" borderId="0" xfId="0" applyNumberFormat="1" applyFill="1"/>
    <xf numFmtId="0" fontId="2" fillId="0" borderId="0" xfId="0" applyFont="1" applyBorder="1"/>
    <xf numFmtId="164" fontId="8" fillId="0" borderId="1" xfId="0" applyNumberFormat="1" applyFont="1" applyBorder="1" applyAlignment="1">
      <alignment vertical="top" wrapText="1"/>
    </xf>
    <xf numFmtId="165" fontId="9" fillId="0" borderId="1" xfId="0" applyNumberFormat="1" applyFont="1" applyBorder="1"/>
    <xf numFmtId="3" fontId="9" fillId="0" borderId="1" xfId="0" applyNumberFormat="1" applyFont="1" applyBorder="1"/>
    <xf numFmtId="3" fontId="0" fillId="0" borderId="0" xfId="0" applyNumberFormat="1"/>
    <xf numFmtId="167" fontId="0" fillId="0" borderId="0" xfId="0" applyNumberFormat="1" applyBorder="1"/>
    <xf numFmtId="43" fontId="0" fillId="0" borderId="0" xfId="0" applyNumberFormat="1" applyBorder="1"/>
    <xf numFmtId="167" fontId="0" fillId="0" borderId="0" xfId="1" applyNumberFormat="1" applyFont="1" applyBorder="1"/>
    <xf numFmtId="164" fontId="0" fillId="0" borderId="0" xfId="0" applyNumberFormat="1" applyBorder="1"/>
    <xf numFmtId="0" fontId="10" fillId="0" borderId="0" xfId="0" applyFont="1" applyAlignment="1">
      <alignment vertical="center"/>
    </xf>
    <xf numFmtId="0" fontId="11" fillId="0" borderId="18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3" fontId="12" fillId="0" borderId="18" xfId="0" applyNumberFormat="1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3" fontId="11" fillId="0" borderId="18" xfId="0" applyNumberFormat="1" applyFont="1" applyBorder="1" applyAlignment="1">
      <alignment vertical="center" wrapText="1"/>
    </xf>
    <xf numFmtId="166" fontId="14" fillId="4" borderId="1" xfId="1" applyNumberFormat="1" applyFont="1" applyFill="1" applyBorder="1" applyAlignment="1">
      <alignment horizontal="right" vertical="top"/>
    </xf>
    <xf numFmtId="43" fontId="0" fillId="0" borderId="1" xfId="1" applyNumberFormat="1" applyFont="1" applyBorder="1"/>
    <xf numFmtId="0" fontId="0" fillId="2" borderId="1" xfId="0" applyFill="1" applyBorder="1"/>
    <xf numFmtId="167" fontId="0" fillId="2" borderId="1" xfId="1" applyNumberFormat="1" applyFont="1" applyFill="1" applyBorder="1"/>
    <xf numFmtId="164" fontId="0" fillId="2" borderId="1" xfId="0" applyNumberFormat="1" applyFill="1" applyBorder="1"/>
    <xf numFmtId="43" fontId="0" fillId="2" borderId="1" xfId="1" applyNumberFormat="1" applyFont="1" applyFill="1" applyBorder="1"/>
    <xf numFmtId="1" fontId="0" fillId="2" borderId="1" xfId="0" applyNumberFormat="1" applyFill="1" applyBorder="1"/>
    <xf numFmtId="43" fontId="0" fillId="2" borderId="1" xfId="0" applyNumberFormat="1" applyFill="1" applyBorder="1"/>
    <xf numFmtId="166" fontId="13" fillId="2" borderId="1" xfId="1" applyNumberFormat="1" applyFont="1" applyFill="1" applyBorder="1" applyAlignment="1">
      <alignment horizontal="right" vertical="top"/>
    </xf>
    <xf numFmtId="0" fontId="4" fillId="2" borderId="1" xfId="2" applyFont="1" applyFill="1" applyBorder="1" applyAlignment="1">
      <alignment vertical="top" wrapText="1"/>
    </xf>
    <xf numFmtId="0" fontId="0" fillId="0" borderId="21" xfId="0" applyBorder="1"/>
    <xf numFmtId="0" fontId="0" fillId="2" borderId="21" xfId="0" applyFill="1" applyBorder="1"/>
    <xf numFmtId="0" fontId="9" fillId="0" borderId="21" xfId="0" applyFont="1" applyBorder="1"/>
    <xf numFmtId="0" fontId="4" fillId="2" borderId="22" xfId="3" applyFont="1" applyFill="1" applyBorder="1" applyAlignment="1">
      <alignment vertical="top" wrapText="1"/>
    </xf>
    <xf numFmtId="0" fontId="4" fillId="2" borderId="23" xfId="3" applyFont="1" applyFill="1" applyBorder="1" applyAlignment="1">
      <alignment vertical="top" wrapText="1"/>
    </xf>
    <xf numFmtId="0" fontId="0" fillId="0" borderId="1" xfId="0" applyFill="1" applyBorder="1"/>
    <xf numFmtId="0" fontId="0" fillId="2" borderId="0" xfId="0" applyFill="1"/>
    <xf numFmtId="43" fontId="0" fillId="2" borderId="0" xfId="0" applyNumberFormat="1" applyFill="1"/>
    <xf numFmtId="0" fontId="0" fillId="0" borderId="0" xfId="0" applyAlignment="1">
      <alignment vertical="top" wrapText="1"/>
    </xf>
    <xf numFmtId="0" fontId="15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7" fontId="0" fillId="0" borderId="1" xfId="1" applyNumberFormat="1" applyFont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13" fillId="2" borderId="1" xfId="2" applyFont="1" applyFill="1" applyBorder="1" applyAlignment="1">
      <alignment vertical="top" wrapText="1"/>
    </xf>
    <xf numFmtId="166" fontId="13" fillId="2" borderId="1" xfId="1" applyNumberFormat="1" applyFont="1" applyFill="1" applyBorder="1" applyAlignment="1">
      <alignment vertical="top" wrapText="1"/>
    </xf>
    <xf numFmtId="167" fontId="0" fillId="0" borderId="21" xfId="1" applyNumberFormat="1" applyFont="1" applyBorder="1" applyAlignment="1">
      <alignment vertical="top" wrapText="1"/>
    </xf>
    <xf numFmtId="0" fontId="0" fillId="0" borderId="13" xfId="0" applyFill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" xfId="0" applyFont="1" applyBorder="1" applyAlignment="1">
      <alignment vertical="top" wrapText="1"/>
    </xf>
    <xf numFmtId="167" fontId="9" fillId="0" borderId="1" xfId="1" applyNumberFormat="1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/>
    </xf>
    <xf numFmtId="166" fontId="4" fillId="2" borderId="1" xfId="1" applyNumberFormat="1" applyFont="1" applyFill="1" applyBorder="1" applyAlignment="1">
      <alignment vertical="top" wrapText="1"/>
    </xf>
    <xf numFmtId="0" fontId="4" fillId="2" borderId="1" xfId="2" applyFont="1" applyFill="1" applyBorder="1" applyAlignment="1">
      <alignment vertical="top" wrapText="1"/>
    </xf>
    <xf numFmtId="0" fontId="4" fillId="2" borderId="2" xfId="2" applyFont="1" applyFill="1" applyBorder="1" applyAlignment="1">
      <alignment vertical="top" wrapText="1"/>
    </xf>
    <xf numFmtId="0" fontId="4" fillId="2" borderId="6" xfId="2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13" fillId="2" borderId="1" xfId="2" applyFont="1" applyFill="1" applyBorder="1" applyAlignment="1">
      <alignment vertical="top" wrapText="1"/>
    </xf>
    <xf numFmtId="0" fontId="11" fillId="0" borderId="20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</cellXfs>
  <cellStyles count="4">
    <cellStyle name="Comma" xfId="1" builtinId="3"/>
    <cellStyle name="Normal" xfId="0" builtinId="0"/>
    <cellStyle name="Normal_Maize_Production_County" xfId="2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workbookViewId="0">
      <selection activeCell="M8" sqref="M8"/>
    </sheetView>
  </sheetViews>
  <sheetFormatPr defaultRowHeight="15" x14ac:dyDescent="0.25"/>
  <cols>
    <col min="1" max="1" width="23.42578125" style="2" bestFit="1" customWidth="1"/>
    <col min="2" max="2" width="14.42578125" style="2" customWidth="1"/>
    <col min="3" max="3" width="14.5703125" style="2" customWidth="1"/>
    <col min="4" max="4" width="10.5703125" style="2" customWidth="1"/>
    <col min="5" max="5" width="10.7109375" style="2" customWidth="1"/>
    <col min="6" max="6" width="14.85546875" style="2" customWidth="1"/>
    <col min="7" max="7" width="12" style="2" bestFit="1" customWidth="1"/>
    <col min="8" max="8" width="11.5703125" style="2" bestFit="1" customWidth="1"/>
    <col min="9" max="9" width="17" style="2" customWidth="1"/>
    <col min="10" max="10" width="10.7109375" style="2" customWidth="1"/>
    <col min="11" max="11" width="9.140625" style="2"/>
    <col min="12" max="12" width="15.140625" style="2" customWidth="1"/>
    <col min="13" max="13" width="12.140625" style="2" customWidth="1"/>
    <col min="14" max="14" width="15" style="2" customWidth="1"/>
    <col min="15" max="16" width="9.140625" style="2"/>
    <col min="17" max="17" width="12.7109375" style="2" customWidth="1"/>
    <col min="18" max="16384" width="9.140625" style="2"/>
  </cols>
  <sheetData>
    <row r="1" spans="1:17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7" ht="31.5" x14ac:dyDescent="0.25">
      <c r="A2" s="101" t="s">
        <v>42</v>
      </c>
      <c r="B2" s="17" t="s">
        <v>43</v>
      </c>
      <c r="C2" s="17" t="s">
        <v>44</v>
      </c>
      <c r="D2" s="22" t="s">
        <v>45</v>
      </c>
      <c r="E2" s="17" t="s">
        <v>46</v>
      </c>
      <c r="F2" s="17" t="s">
        <v>47</v>
      </c>
      <c r="G2" s="22" t="s">
        <v>45</v>
      </c>
      <c r="H2" s="17" t="s">
        <v>48</v>
      </c>
      <c r="I2" s="17" t="s">
        <v>49</v>
      </c>
      <c r="J2" s="22" t="s">
        <v>45</v>
      </c>
      <c r="K2" s="78"/>
    </row>
    <row r="3" spans="1:17" ht="19.5" customHeight="1" x14ac:dyDescent="0.25">
      <c r="A3" s="101"/>
      <c r="B3" s="17" t="s">
        <v>50</v>
      </c>
      <c r="C3" s="17" t="s">
        <v>51</v>
      </c>
      <c r="D3" s="17" t="s">
        <v>52</v>
      </c>
      <c r="E3" s="17" t="s">
        <v>50</v>
      </c>
      <c r="F3" s="17" t="s">
        <v>51</v>
      </c>
      <c r="G3" s="17" t="s">
        <v>52</v>
      </c>
      <c r="H3" s="17" t="s">
        <v>50</v>
      </c>
      <c r="I3" s="17" t="s">
        <v>51</v>
      </c>
      <c r="J3" s="17" t="s">
        <v>52</v>
      </c>
      <c r="K3" s="78"/>
      <c r="L3" s="4"/>
      <c r="M3" s="4"/>
      <c r="N3" s="4"/>
      <c r="O3" s="4"/>
    </row>
    <row r="4" spans="1:17" x14ac:dyDescent="0.25">
      <c r="A4" s="2" t="s">
        <v>0</v>
      </c>
      <c r="B4" s="28">
        <v>13827</v>
      </c>
      <c r="C4" s="28">
        <v>9827</v>
      </c>
      <c r="D4" s="21">
        <f>C4/B4</f>
        <v>0.71071092789469881</v>
      </c>
      <c r="E4" s="28">
        <v>1842</v>
      </c>
      <c r="F4" s="28">
        <v>1207</v>
      </c>
      <c r="G4" s="21">
        <f>F4/E4</f>
        <v>0.65526601520086858</v>
      </c>
      <c r="H4" s="28">
        <f>B4+E4</f>
        <v>15669</v>
      </c>
      <c r="I4" s="28">
        <f>C4+F4</f>
        <v>11034</v>
      </c>
      <c r="J4" s="21">
        <f>I4/H4</f>
        <v>0.70419299253302703</v>
      </c>
      <c r="K4" s="78"/>
      <c r="L4" s="69"/>
      <c r="M4" s="4"/>
      <c r="N4" s="28"/>
      <c r="O4" s="4"/>
      <c r="Q4" s="33"/>
    </row>
    <row r="5" spans="1:17" x14ac:dyDescent="0.25">
      <c r="A5" s="2" t="s">
        <v>1</v>
      </c>
      <c r="B5" s="28">
        <v>19515</v>
      </c>
      <c r="C5" s="28">
        <v>19598</v>
      </c>
      <c r="D5" s="21">
        <f t="shared" ref="D5:D50" si="0">C5/B5</f>
        <v>1.0042531386113247</v>
      </c>
      <c r="E5" s="28">
        <v>19487</v>
      </c>
      <c r="F5" s="28">
        <v>30542.76</v>
      </c>
      <c r="G5" s="21">
        <f t="shared" ref="G5:G51" si="1">F5/E5</f>
        <v>1.5673402781341406</v>
      </c>
      <c r="H5" s="28">
        <f t="shared" ref="H5:H50" si="2">B5+E5</f>
        <v>39002</v>
      </c>
      <c r="I5" s="28">
        <f t="shared" ref="I5:I50" si="3">C5+F5</f>
        <v>50140.759999999995</v>
      </c>
      <c r="J5" s="21">
        <f t="shared" ref="J5:J51" si="4">I5/H5</f>
        <v>1.2855945848930823</v>
      </c>
      <c r="K5" s="78"/>
      <c r="L5" s="69"/>
      <c r="M5" s="4"/>
      <c r="N5" s="28"/>
      <c r="O5" s="4"/>
      <c r="Q5" s="33"/>
    </row>
    <row r="6" spans="1:17" x14ac:dyDescent="0.25">
      <c r="A6" s="2" t="s">
        <v>2</v>
      </c>
      <c r="B6" s="28">
        <v>51377</v>
      </c>
      <c r="C6" s="28">
        <v>33928</v>
      </c>
      <c r="D6" s="21">
        <f t="shared" si="0"/>
        <v>0.6603733188002413</v>
      </c>
      <c r="E6" s="28">
        <v>25990</v>
      </c>
      <c r="F6" s="28">
        <v>27123.119999999999</v>
      </c>
      <c r="G6" s="21">
        <f t="shared" si="1"/>
        <v>1.0435983070411696</v>
      </c>
      <c r="H6" s="28">
        <f t="shared" si="2"/>
        <v>77367</v>
      </c>
      <c r="I6" s="28">
        <f t="shared" si="3"/>
        <v>61051.119999999995</v>
      </c>
      <c r="J6" s="21">
        <f t="shared" si="4"/>
        <v>0.78911060271175038</v>
      </c>
      <c r="K6" s="78"/>
      <c r="L6" s="69"/>
      <c r="M6" s="4"/>
      <c r="N6" s="28"/>
      <c r="O6" s="4"/>
      <c r="Q6" s="33"/>
    </row>
    <row r="7" spans="1:17" x14ac:dyDescent="0.25">
      <c r="A7" s="2" t="s">
        <v>3</v>
      </c>
      <c r="B7" s="28">
        <v>18270</v>
      </c>
      <c r="C7" s="28">
        <v>14000</v>
      </c>
      <c r="D7" s="21">
        <f t="shared" si="0"/>
        <v>0.76628352490421459</v>
      </c>
      <c r="E7" s="28">
        <v>9081</v>
      </c>
      <c r="F7" s="28">
        <v>22422</v>
      </c>
      <c r="G7" s="21">
        <f t="shared" si="1"/>
        <v>2.469111331351173</v>
      </c>
      <c r="H7" s="28">
        <f t="shared" si="2"/>
        <v>27351</v>
      </c>
      <c r="I7" s="28">
        <f t="shared" si="3"/>
        <v>36422</v>
      </c>
      <c r="J7" s="21">
        <f t="shared" si="4"/>
        <v>1.331651493546854</v>
      </c>
      <c r="K7" s="78"/>
      <c r="L7" s="69"/>
      <c r="M7" s="4"/>
      <c r="N7" s="28"/>
      <c r="O7" s="4"/>
      <c r="Q7" s="33"/>
    </row>
    <row r="8" spans="1:17" x14ac:dyDescent="0.25">
      <c r="A8" s="2" t="s">
        <v>4</v>
      </c>
      <c r="B8" s="28">
        <v>12766</v>
      </c>
      <c r="C8" s="28">
        <v>14920.2</v>
      </c>
      <c r="D8" s="21">
        <f t="shared" si="0"/>
        <v>1.1687451041829862</v>
      </c>
      <c r="E8" s="28">
        <v>2107</v>
      </c>
      <c r="F8" s="28">
        <v>1434.42</v>
      </c>
      <c r="G8" s="21">
        <f t="shared" si="1"/>
        <v>0.68078785002373043</v>
      </c>
      <c r="H8" s="28">
        <f t="shared" si="2"/>
        <v>14873</v>
      </c>
      <c r="I8" s="28">
        <f t="shared" si="3"/>
        <v>16354.62</v>
      </c>
      <c r="J8" s="21">
        <f t="shared" si="4"/>
        <v>1.0996180999125933</v>
      </c>
      <c r="K8" s="78"/>
      <c r="L8" s="69"/>
      <c r="M8" s="4"/>
      <c r="N8" s="28"/>
      <c r="O8" s="4"/>
      <c r="Q8" s="33"/>
    </row>
    <row r="9" spans="1:17" x14ac:dyDescent="0.25">
      <c r="A9" s="2" t="s">
        <v>5</v>
      </c>
      <c r="B9" s="28">
        <v>12766</v>
      </c>
      <c r="C9" s="28">
        <v>15955</v>
      </c>
      <c r="D9" s="21">
        <f t="shared" si="0"/>
        <v>1.2498041673194422</v>
      </c>
      <c r="E9" s="28">
        <v>10425</v>
      </c>
      <c r="F9" s="28">
        <v>11333</v>
      </c>
      <c r="G9" s="21">
        <f t="shared" si="1"/>
        <v>1.0870983213429257</v>
      </c>
      <c r="H9" s="28">
        <f t="shared" si="2"/>
        <v>23191</v>
      </c>
      <c r="I9" s="28">
        <f t="shared" si="3"/>
        <v>27288</v>
      </c>
      <c r="J9" s="21">
        <f t="shared" si="4"/>
        <v>1.176663360786512</v>
      </c>
      <c r="K9" s="78"/>
      <c r="L9" s="69"/>
      <c r="M9" s="4"/>
      <c r="N9" s="28"/>
      <c r="O9" s="4"/>
      <c r="Q9" s="33"/>
    </row>
    <row r="10" spans="1:17" ht="15.75" x14ac:dyDescent="0.25">
      <c r="A10" s="2" t="s">
        <v>57</v>
      </c>
      <c r="B10" s="76">
        <v>32</v>
      </c>
      <c r="C10" s="76">
        <v>14</v>
      </c>
      <c r="D10" s="21">
        <f t="shared" si="0"/>
        <v>0.4375</v>
      </c>
      <c r="E10" s="76">
        <v>46</v>
      </c>
      <c r="F10" s="76">
        <v>26</v>
      </c>
      <c r="G10" s="21">
        <f t="shared" si="1"/>
        <v>0.56521739130434778</v>
      </c>
      <c r="H10" s="28">
        <f t="shared" si="2"/>
        <v>78</v>
      </c>
      <c r="I10" s="28">
        <f t="shared" si="3"/>
        <v>40</v>
      </c>
      <c r="J10" s="21">
        <f t="shared" si="4"/>
        <v>0.51282051282051277</v>
      </c>
      <c r="K10" s="78"/>
      <c r="L10" s="69"/>
      <c r="M10" s="4"/>
      <c r="N10" s="28"/>
      <c r="O10" s="4"/>
      <c r="Q10" s="33"/>
    </row>
    <row r="11" spans="1:17" x14ac:dyDescent="0.25">
      <c r="A11" s="2" t="s">
        <v>6</v>
      </c>
      <c r="B11" s="28">
        <v>87766</v>
      </c>
      <c r="C11" s="28">
        <v>45089.760000000002</v>
      </c>
      <c r="D11" s="21">
        <f t="shared" si="0"/>
        <v>0.51374974363648795</v>
      </c>
      <c r="E11" s="28">
        <v>14380</v>
      </c>
      <c r="F11" s="28">
        <v>10777.86</v>
      </c>
      <c r="G11" s="21">
        <f t="shared" si="1"/>
        <v>0.74950347705146037</v>
      </c>
      <c r="H11" s="28">
        <f t="shared" si="2"/>
        <v>102146</v>
      </c>
      <c r="I11" s="28">
        <f t="shared" si="3"/>
        <v>55867.62</v>
      </c>
      <c r="J11" s="21">
        <f t="shared" si="4"/>
        <v>0.54693889139075447</v>
      </c>
      <c r="K11" s="78"/>
      <c r="L11" s="69"/>
      <c r="M11" s="4"/>
      <c r="N11" s="28"/>
      <c r="O11" s="4"/>
      <c r="Q11" s="33"/>
    </row>
    <row r="12" spans="1:17" x14ac:dyDescent="0.25">
      <c r="A12" s="2" t="s">
        <v>7</v>
      </c>
      <c r="B12" s="28">
        <v>120</v>
      </c>
      <c r="C12" s="28">
        <v>60</v>
      </c>
      <c r="D12" s="21">
        <f t="shared" si="0"/>
        <v>0.5</v>
      </c>
      <c r="E12" s="28">
        <v>130</v>
      </c>
      <c r="F12" s="28">
        <v>105.3</v>
      </c>
      <c r="G12" s="21">
        <f t="shared" si="1"/>
        <v>0.80999999999999994</v>
      </c>
      <c r="H12" s="28">
        <f t="shared" si="2"/>
        <v>250</v>
      </c>
      <c r="I12" s="28">
        <f t="shared" si="3"/>
        <v>165.3</v>
      </c>
      <c r="J12" s="21">
        <f t="shared" si="4"/>
        <v>0.66120000000000001</v>
      </c>
      <c r="K12" s="78"/>
      <c r="L12" s="69"/>
      <c r="M12" s="4"/>
      <c r="N12" s="28"/>
      <c r="O12" s="4"/>
      <c r="Q12" s="33"/>
    </row>
    <row r="13" spans="1:17" x14ac:dyDescent="0.25">
      <c r="A13" s="2" t="s">
        <v>8</v>
      </c>
      <c r="B13" s="28">
        <v>20946</v>
      </c>
      <c r="C13" s="28">
        <v>7617</v>
      </c>
      <c r="D13" s="21">
        <f t="shared" si="0"/>
        <v>0.36364938413062159</v>
      </c>
      <c r="E13" s="28">
        <v>30520</v>
      </c>
      <c r="F13" s="28">
        <v>22800.024000000001</v>
      </c>
      <c r="G13" s="21">
        <f t="shared" si="1"/>
        <v>0.74705190039318481</v>
      </c>
      <c r="H13" s="28">
        <f t="shared" si="2"/>
        <v>51466</v>
      </c>
      <c r="I13" s="28">
        <f t="shared" si="3"/>
        <v>30417.024000000001</v>
      </c>
      <c r="J13" s="21">
        <f t="shared" si="4"/>
        <v>0.59101200792756381</v>
      </c>
      <c r="K13" s="78"/>
      <c r="L13" s="69"/>
      <c r="M13" s="4"/>
      <c r="N13" s="28"/>
      <c r="O13" s="4"/>
      <c r="Q13" s="33"/>
    </row>
    <row r="14" spans="1:17" x14ac:dyDescent="0.25">
      <c r="A14" s="2" t="s">
        <v>9</v>
      </c>
      <c r="B14" s="28">
        <v>30050</v>
      </c>
      <c r="C14" s="28">
        <v>20973</v>
      </c>
      <c r="D14" s="21">
        <f t="shared" si="0"/>
        <v>0.69793677204658899</v>
      </c>
      <c r="E14" s="28">
        <v>6733</v>
      </c>
      <c r="F14" s="28">
        <v>9196.9349999999995</v>
      </c>
      <c r="G14" s="21">
        <f t="shared" si="1"/>
        <v>1.365949056884004</v>
      </c>
      <c r="H14" s="28">
        <f t="shared" si="2"/>
        <v>36783</v>
      </c>
      <c r="I14" s="28">
        <f t="shared" si="3"/>
        <v>30169.934999999998</v>
      </c>
      <c r="J14" s="21">
        <f t="shared" si="4"/>
        <v>0.82021409346709073</v>
      </c>
      <c r="K14" s="78"/>
      <c r="L14" s="69"/>
      <c r="M14" s="4"/>
      <c r="N14" s="28"/>
      <c r="O14" s="4"/>
      <c r="Q14" s="33"/>
    </row>
    <row r="15" spans="1:17" x14ac:dyDescent="0.25">
      <c r="A15" s="2" t="s">
        <v>10</v>
      </c>
      <c r="B15" s="28">
        <v>19343</v>
      </c>
      <c r="C15" s="28">
        <v>19342.98</v>
      </c>
      <c r="D15" s="21">
        <f t="shared" si="0"/>
        <v>0.99999896603422422</v>
      </c>
      <c r="E15" s="28">
        <v>2316</v>
      </c>
      <c r="F15" s="28">
        <v>1772.8920000000001</v>
      </c>
      <c r="G15" s="21">
        <f t="shared" si="1"/>
        <v>0.76549740932642485</v>
      </c>
      <c r="H15" s="28">
        <f t="shared" si="2"/>
        <v>21659</v>
      </c>
      <c r="I15" s="28">
        <f t="shared" si="3"/>
        <v>21115.871999999999</v>
      </c>
      <c r="J15" s="21">
        <f t="shared" si="4"/>
        <v>0.9749236806870123</v>
      </c>
      <c r="K15" s="78"/>
      <c r="L15" s="69"/>
      <c r="M15" s="4"/>
      <c r="N15" s="28"/>
      <c r="O15" s="4"/>
      <c r="Q15" s="33"/>
    </row>
    <row r="16" spans="1:17" x14ac:dyDescent="0.25">
      <c r="A16" s="2" t="s">
        <v>11</v>
      </c>
      <c r="B16" s="28">
        <v>15590</v>
      </c>
      <c r="C16" s="28">
        <v>19434</v>
      </c>
      <c r="D16" s="21">
        <f t="shared" si="0"/>
        <v>1.2465683130211673</v>
      </c>
      <c r="E16" s="28">
        <v>8956</v>
      </c>
      <c r="F16" s="28">
        <v>3560.2739999999999</v>
      </c>
      <c r="G16" s="21">
        <f t="shared" si="1"/>
        <v>0.39752947744528805</v>
      </c>
      <c r="H16" s="28">
        <f t="shared" si="2"/>
        <v>24546</v>
      </c>
      <c r="I16" s="28">
        <f t="shared" si="3"/>
        <v>22994.274000000001</v>
      </c>
      <c r="J16" s="21">
        <f t="shared" si="4"/>
        <v>0.93678293815692992</v>
      </c>
      <c r="K16" s="78"/>
      <c r="L16" s="69"/>
      <c r="M16" s="4"/>
      <c r="N16" s="28"/>
      <c r="O16" s="4"/>
      <c r="Q16" s="33"/>
    </row>
    <row r="17" spans="1:17" x14ac:dyDescent="0.25">
      <c r="A17" s="2" t="s">
        <v>12</v>
      </c>
      <c r="B17" s="28">
        <v>82</v>
      </c>
      <c r="C17" s="28">
        <v>75</v>
      </c>
      <c r="D17" s="21">
        <f t="shared" si="0"/>
        <v>0.91463414634146345</v>
      </c>
      <c r="E17" s="28">
        <v>5810</v>
      </c>
      <c r="F17" s="28">
        <v>0</v>
      </c>
      <c r="G17" s="21">
        <f t="shared" si="1"/>
        <v>0</v>
      </c>
      <c r="H17" s="28">
        <f t="shared" si="2"/>
        <v>5892</v>
      </c>
      <c r="I17" s="28">
        <f t="shared" si="3"/>
        <v>75</v>
      </c>
      <c r="J17" s="21">
        <f t="shared" si="4"/>
        <v>1.2729124236252547E-2</v>
      </c>
      <c r="K17" s="78"/>
      <c r="L17" s="69"/>
      <c r="M17" s="4"/>
      <c r="N17" s="28"/>
      <c r="O17" s="4"/>
      <c r="Q17" s="33"/>
    </row>
    <row r="18" spans="1:17" x14ac:dyDescent="0.25">
      <c r="A18" s="2" t="s">
        <v>13</v>
      </c>
      <c r="B18" s="28">
        <v>13311</v>
      </c>
      <c r="C18" s="28">
        <v>10881.81</v>
      </c>
      <c r="D18" s="21">
        <f t="shared" si="0"/>
        <v>0.81750507099391478</v>
      </c>
      <c r="E18" s="28">
        <v>14702</v>
      </c>
      <c r="F18" s="28">
        <v>9224.8739999999998</v>
      </c>
      <c r="G18" s="21">
        <f t="shared" si="1"/>
        <v>0.62745708066929673</v>
      </c>
      <c r="H18" s="28">
        <f t="shared" si="2"/>
        <v>28013</v>
      </c>
      <c r="I18" s="28">
        <f t="shared" si="3"/>
        <v>20106.684000000001</v>
      </c>
      <c r="J18" s="21">
        <f t="shared" si="4"/>
        <v>0.71776261021668519</v>
      </c>
      <c r="K18" s="78"/>
      <c r="L18" s="69"/>
      <c r="M18" s="4"/>
      <c r="N18" s="28"/>
      <c r="O18" s="4"/>
      <c r="Q18" s="33"/>
    </row>
    <row r="19" spans="1:17" x14ac:dyDescent="0.25">
      <c r="A19" s="2" t="s">
        <v>14</v>
      </c>
      <c r="B19" s="28">
        <v>22700</v>
      </c>
      <c r="C19" s="28">
        <v>22387</v>
      </c>
      <c r="D19" s="21">
        <f t="shared" si="0"/>
        <v>0.98621145374449337</v>
      </c>
      <c r="E19" s="28">
        <v>25840</v>
      </c>
      <c r="F19" s="28">
        <v>23644.98</v>
      </c>
      <c r="G19" s="21">
        <f t="shared" si="1"/>
        <v>0.91505340557275539</v>
      </c>
      <c r="H19" s="28">
        <f t="shared" si="2"/>
        <v>48540</v>
      </c>
      <c r="I19" s="28">
        <f t="shared" si="3"/>
        <v>46031.979999999996</v>
      </c>
      <c r="J19" s="21">
        <f t="shared" si="4"/>
        <v>0.94833086114544696</v>
      </c>
      <c r="K19" s="78"/>
      <c r="L19" s="69"/>
      <c r="M19" s="4"/>
      <c r="N19" s="28"/>
      <c r="O19" s="4"/>
      <c r="Q19" s="33"/>
    </row>
    <row r="20" spans="1:17" x14ac:dyDescent="0.25">
      <c r="A20" s="2" t="s">
        <v>15</v>
      </c>
      <c r="B20" s="28">
        <v>7500</v>
      </c>
      <c r="C20" s="28">
        <v>4250</v>
      </c>
      <c r="D20" s="21">
        <f t="shared" si="0"/>
        <v>0.56666666666666665</v>
      </c>
      <c r="E20" s="28">
        <v>3230</v>
      </c>
      <c r="F20" s="28">
        <v>1828.9</v>
      </c>
      <c r="G20" s="21">
        <f t="shared" si="1"/>
        <v>0.56622291021671833</v>
      </c>
      <c r="H20" s="28">
        <f t="shared" si="2"/>
        <v>10730</v>
      </c>
      <c r="I20" s="28">
        <f t="shared" si="3"/>
        <v>6078.9</v>
      </c>
      <c r="J20" s="21">
        <f t="shared" si="4"/>
        <v>0.56653308480894682</v>
      </c>
      <c r="K20" s="78"/>
      <c r="L20" s="69"/>
      <c r="M20" s="4"/>
      <c r="N20" s="28"/>
      <c r="O20" s="4"/>
      <c r="Q20" s="33"/>
    </row>
    <row r="21" spans="1:17" x14ac:dyDescent="0.25">
      <c r="A21" s="2" t="s">
        <v>16</v>
      </c>
      <c r="B21" s="28">
        <v>12726</v>
      </c>
      <c r="C21" s="28">
        <v>3730</v>
      </c>
      <c r="D21" s="21">
        <f t="shared" si="0"/>
        <v>0.29310073864529312</v>
      </c>
      <c r="E21" s="28">
        <v>20790</v>
      </c>
      <c r="F21" s="28">
        <v>16492.23</v>
      </c>
      <c r="G21" s="21">
        <f t="shared" si="1"/>
        <v>0.79327705627705625</v>
      </c>
      <c r="H21" s="28">
        <f t="shared" si="2"/>
        <v>33516</v>
      </c>
      <c r="I21" s="28">
        <f t="shared" si="3"/>
        <v>20222.23</v>
      </c>
      <c r="J21" s="21">
        <f t="shared" si="4"/>
        <v>0.60336048454469504</v>
      </c>
      <c r="K21" s="78"/>
      <c r="L21" s="69"/>
      <c r="M21" s="4"/>
      <c r="N21" s="28"/>
      <c r="O21" s="4"/>
      <c r="Q21" s="33"/>
    </row>
    <row r="22" spans="1:17" x14ac:dyDescent="0.25">
      <c r="A22" s="2" t="s">
        <v>17</v>
      </c>
      <c r="B22" s="28">
        <v>213</v>
      </c>
      <c r="C22" s="28">
        <v>186</v>
      </c>
      <c r="D22" s="21">
        <f t="shared" si="0"/>
        <v>0.87323943661971826</v>
      </c>
      <c r="E22" s="28">
        <v>150</v>
      </c>
      <c r="F22" s="28">
        <v>81</v>
      </c>
      <c r="G22" s="21">
        <f t="shared" si="1"/>
        <v>0.54</v>
      </c>
      <c r="H22" s="28">
        <f t="shared" si="2"/>
        <v>363</v>
      </c>
      <c r="I22" s="28">
        <f>C22+F22</f>
        <v>267</v>
      </c>
      <c r="J22" s="21">
        <f t="shared" si="4"/>
        <v>0.73553719008264462</v>
      </c>
      <c r="K22" s="78"/>
      <c r="L22" s="69"/>
      <c r="M22" s="4"/>
      <c r="N22" s="28"/>
      <c r="O22" s="4"/>
      <c r="Q22" s="33"/>
    </row>
    <row r="23" spans="1:17" x14ac:dyDescent="0.25">
      <c r="A23" s="2" t="s">
        <v>18</v>
      </c>
      <c r="B23" s="28">
        <v>19098</v>
      </c>
      <c r="C23" s="28">
        <v>18530</v>
      </c>
      <c r="D23" s="21">
        <f>C23/B23</f>
        <v>0.97025866582888265</v>
      </c>
      <c r="E23" s="28">
        <v>1423</v>
      </c>
      <c r="F23" s="28">
        <v>724.77</v>
      </c>
      <c r="G23" s="21">
        <f t="shared" si="1"/>
        <v>0.5093253689388616</v>
      </c>
      <c r="H23" s="28">
        <f t="shared" si="2"/>
        <v>20521</v>
      </c>
      <c r="I23" s="28">
        <f t="shared" si="3"/>
        <v>19254.77</v>
      </c>
      <c r="J23" s="21">
        <f t="shared" si="4"/>
        <v>0.93829589201305985</v>
      </c>
      <c r="K23" s="78"/>
      <c r="L23" s="69"/>
      <c r="M23" s="4"/>
      <c r="N23" s="28"/>
      <c r="O23" s="4"/>
      <c r="Q23" s="33"/>
    </row>
    <row r="24" spans="1:17" ht="15.75" x14ac:dyDescent="0.25">
      <c r="A24" s="2" t="s">
        <v>53</v>
      </c>
      <c r="B24" s="68">
        <v>1240</v>
      </c>
      <c r="C24" s="68">
        <v>990</v>
      </c>
      <c r="D24" s="21">
        <f>C24/B24</f>
        <v>0.79838709677419351</v>
      </c>
      <c r="E24" s="68">
        <v>2280</v>
      </c>
      <c r="F24" s="68">
        <v>320</v>
      </c>
      <c r="G24" s="21">
        <f t="shared" si="1"/>
        <v>0.14035087719298245</v>
      </c>
      <c r="H24" s="28">
        <f t="shared" si="2"/>
        <v>3520</v>
      </c>
      <c r="I24" s="28">
        <f t="shared" si="3"/>
        <v>1310</v>
      </c>
      <c r="J24" s="21">
        <f t="shared" si="4"/>
        <v>0.37215909090909088</v>
      </c>
      <c r="K24" s="78"/>
      <c r="L24" s="69"/>
      <c r="M24" s="4"/>
      <c r="N24" s="28"/>
      <c r="O24" s="4"/>
      <c r="Q24" s="33"/>
    </row>
    <row r="25" spans="1:17" x14ac:dyDescent="0.25">
      <c r="A25" s="2" t="s">
        <v>19</v>
      </c>
      <c r="B25" s="28">
        <v>27631</v>
      </c>
      <c r="C25" s="28">
        <v>14512</v>
      </c>
      <c r="D25" s="21">
        <f t="shared" si="0"/>
        <v>0.52520719481741518</v>
      </c>
      <c r="E25" s="28">
        <v>35338</v>
      </c>
      <c r="F25" s="28">
        <v>30219</v>
      </c>
      <c r="G25" s="21">
        <f t="shared" si="1"/>
        <v>0.85514177372799816</v>
      </c>
      <c r="H25" s="28">
        <f t="shared" si="2"/>
        <v>62969</v>
      </c>
      <c r="I25" s="28">
        <f t="shared" si="3"/>
        <v>44731</v>
      </c>
      <c r="J25" s="21">
        <f t="shared" si="4"/>
        <v>0.71036541790404806</v>
      </c>
      <c r="K25" s="78"/>
      <c r="L25" s="69"/>
      <c r="M25" s="4"/>
      <c r="N25" s="28"/>
      <c r="O25" s="4"/>
      <c r="Q25" s="33"/>
    </row>
    <row r="26" spans="1:17" x14ac:dyDescent="0.25">
      <c r="A26" s="2" t="s">
        <v>20</v>
      </c>
      <c r="B26" s="28">
        <v>14360</v>
      </c>
      <c r="C26" s="28">
        <v>3877.2</v>
      </c>
      <c r="D26" s="21">
        <f t="shared" si="0"/>
        <v>0.26999999999999996</v>
      </c>
      <c r="E26" s="28">
        <v>15792</v>
      </c>
      <c r="F26" s="28">
        <v>12571.199999999999</v>
      </c>
      <c r="G26" s="21">
        <f t="shared" si="1"/>
        <v>0.79604863221884492</v>
      </c>
      <c r="H26" s="28">
        <f t="shared" si="2"/>
        <v>30152</v>
      </c>
      <c r="I26" s="28">
        <f>C26+F26</f>
        <v>16448.399999999998</v>
      </c>
      <c r="J26" s="21">
        <f t="shared" si="4"/>
        <v>0.54551605200318376</v>
      </c>
      <c r="K26" s="78"/>
      <c r="L26" s="69"/>
      <c r="M26" s="4"/>
      <c r="N26" s="28"/>
      <c r="O26" s="4"/>
      <c r="Q26" s="33"/>
    </row>
    <row r="27" spans="1:17" s="70" customFormat="1" x14ac:dyDescent="0.25">
      <c r="A27" s="70" t="s">
        <v>54</v>
      </c>
      <c r="B27" s="71">
        <v>12</v>
      </c>
      <c r="C27" s="71">
        <v>5</v>
      </c>
      <c r="D27" s="72">
        <v>0</v>
      </c>
      <c r="E27" s="71">
        <v>17</v>
      </c>
      <c r="F27" s="71">
        <v>9</v>
      </c>
      <c r="G27" s="72">
        <f t="shared" si="1"/>
        <v>0.52941176470588236</v>
      </c>
      <c r="H27" s="71">
        <f t="shared" si="2"/>
        <v>29</v>
      </c>
      <c r="I27" s="71">
        <f t="shared" si="3"/>
        <v>14</v>
      </c>
      <c r="J27" s="72">
        <v>0</v>
      </c>
      <c r="K27" s="79"/>
      <c r="L27" s="73"/>
      <c r="M27" s="74"/>
      <c r="N27" s="71"/>
      <c r="O27" s="74"/>
      <c r="Q27" s="75"/>
    </row>
    <row r="28" spans="1:17" x14ac:dyDescent="0.25">
      <c r="A28" s="2" t="s">
        <v>21</v>
      </c>
      <c r="B28" s="28">
        <v>246</v>
      </c>
      <c r="C28" s="28">
        <v>134</v>
      </c>
      <c r="D28" s="21">
        <f t="shared" si="0"/>
        <v>0.54471544715447151</v>
      </c>
      <c r="E28" s="28">
        <v>156</v>
      </c>
      <c r="F28" s="28">
        <v>24.821999999999999</v>
      </c>
      <c r="G28" s="21">
        <f t="shared" si="1"/>
        <v>0.1591153846153846</v>
      </c>
      <c r="H28" s="28">
        <f t="shared" si="2"/>
        <v>402</v>
      </c>
      <c r="I28" s="28">
        <f t="shared" si="3"/>
        <v>158.822</v>
      </c>
      <c r="J28" s="21">
        <f t="shared" si="4"/>
        <v>0.39507960199004977</v>
      </c>
      <c r="K28" s="78"/>
      <c r="L28" s="69"/>
      <c r="M28" s="4"/>
      <c r="N28" s="28"/>
      <c r="O28" s="4"/>
      <c r="Q28" s="33"/>
    </row>
    <row r="29" spans="1:17" x14ac:dyDescent="0.25">
      <c r="A29" s="2" t="s">
        <v>22</v>
      </c>
      <c r="B29" s="28">
        <v>42471.199999999997</v>
      </c>
      <c r="C29" s="28">
        <v>38461</v>
      </c>
      <c r="D29" s="21">
        <f t="shared" si="0"/>
        <v>0.90557836840023365</v>
      </c>
      <c r="E29" s="28">
        <v>38661</v>
      </c>
      <c r="F29" s="28">
        <v>31089.402000000002</v>
      </c>
      <c r="G29" s="21">
        <f t="shared" si="1"/>
        <v>0.80415410879180571</v>
      </c>
      <c r="H29" s="28">
        <f t="shared" si="2"/>
        <v>81132.2</v>
      </c>
      <c r="I29" s="28">
        <f t="shared" si="3"/>
        <v>69550.402000000002</v>
      </c>
      <c r="J29" s="21">
        <f t="shared" si="4"/>
        <v>0.85724782515450093</v>
      </c>
      <c r="K29" s="78"/>
      <c r="L29" s="69"/>
      <c r="M29" s="4"/>
      <c r="N29" s="28"/>
      <c r="O29" s="4"/>
      <c r="Q29" s="33"/>
    </row>
    <row r="30" spans="1:17" x14ac:dyDescent="0.25">
      <c r="A30" s="2" t="s">
        <v>23</v>
      </c>
      <c r="B30" s="28">
        <v>10530</v>
      </c>
      <c r="C30" s="28">
        <v>5381</v>
      </c>
      <c r="D30" s="21">
        <f t="shared" si="0"/>
        <v>0.51101614434947773</v>
      </c>
      <c r="E30" s="28">
        <v>14467</v>
      </c>
      <c r="F30" s="28">
        <v>8959.68</v>
      </c>
      <c r="G30" s="21">
        <f t="shared" si="1"/>
        <v>0.61931844888366627</v>
      </c>
      <c r="H30" s="28">
        <f t="shared" si="2"/>
        <v>24997</v>
      </c>
      <c r="I30" s="28">
        <f t="shared" si="3"/>
        <v>14340.68</v>
      </c>
      <c r="J30" s="21">
        <f t="shared" si="4"/>
        <v>0.57369604352522308</v>
      </c>
      <c r="K30" s="78"/>
      <c r="L30" s="69"/>
      <c r="M30" s="4"/>
      <c r="N30" s="28"/>
      <c r="O30" s="4"/>
      <c r="Q30" s="33"/>
    </row>
    <row r="31" spans="1:17" x14ac:dyDescent="0.25">
      <c r="A31" s="2" t="s">
        <v>55</v>
      </c>
      <c r="B31" s="28">
        <v>5</v>
      </c>
      <c r="C31" s="28">
        <v>2</v>
      </c>
      <c r="D31" s="21">
        <f t="shared" si="0"/>
        <v>0.4</v>
      </c>
      <c r="E31" s="28">
        <v>3</v>
      </c>
      <c r="F31" s="28">
        <v>1</v>
      </c>
      <c r="G31" s="21">
        <f t="shared" si="1"/>
        <v>0.33333333333333331</v>
      </c>
      <c r="H31" s="28">
        <f t="shared" si="2"/>
        <v>8</v>
      </c>
      <c r="I31" s="28">
        <f t="shared" si="3"/>
        <v>3</v>
      </c>
      <c r="J31" s="21">
        <v>0</v>
      </c>
      <c r="K31" s="78"/>
      <c r="L31" s="69"/>
      <c r="M31" s="4"/>
      <c r="N31" s="28"/>
      <c r="O31" s="4"/>
      <c r="Q31" s="33"/>
    </row>
    <row r="32" spans="1:17" x14ac:dyDescent="0.25">
      <c r="A32" s="2" t="s">
        <v>24</v>
      </c>
      <c r="B32" s="28">
        <v>22591</v>
      </c>
      <c r="C32" s="28">
        <v>14320.98</v>
      </c>
      <c r="D32" s="21">
        <f t="shared" si="0"/>
        <v>0.63392412907795137</v>
      </c>
      <c r="E32" s="28">
        <v>20077</v>
      </c>
      <c r="F32" s="28">
        <v>9398.7900000000009</v>
      </c>
      <c r="G32" s="21">
        <f t="shared" si="1"/>
        <v>0.46813717188823034</v>
      </c>
      <c r="H32" s="28">
        <f t="shared" si="2"/>
        <v>42668</v>
      </c>
      <c r="I32" s="28">
        <f t="shared" si="3"/>
        <v>23719.77</v>
      </c>
      <c r="J32" s="21">
        <f t="shared" si="4"/>
        <v>0.55591473703946748</v>
      </c>
      <c r="K32" s="78"/>
      <c r="L32" s="69"/>
      <c r="M32" s="4"/>
      <c r="N32" s="28"/>
      <c r="O32" s="4"/>
      <c r="Q32" s="33"/>
    </row>
    <row r="33" spans="1:17" x14ac:dyDescent="0.25">
      <c r="A33" s="2" t="s">
        <v>25</v>
      </c>
      <c r="B33" s="28">
        <v>333</v>
      </c>
      <c r="C33" s="28">
        <v>239</v>
      </c>
      <c r="D33" s="21">
        <f t="shared" si="0"/>
        <v>0.71771771771771775</v>
      </c>
      <c r="E33" s="28">
        <v>340</v>
      </c>
      <c r="F33" s="28">
        <v>244.70999999999998</v>
      </c>
      <c r="G33" s="21">
        <f t="shared" si="1"/>
        <v>0.71973529411764703</v>
      </c>
      <c r="H33" s="28">
        <f t="shared" si="2"/>
        <v>673</v>
      </c>
      <c r="I33" s="28">
        <f t="shared" si="3"/>
        <v>483.71</v>
      </c>
      <c r="J33" s="21">
        <f t="shared" si="4"/>
        <v>0.71873699851411588</v>
      </c>
      <c r="K33" s="78"/>
      <c r="L33" s="69"/>
      <c r="M33" s="4"/>
      <c r="N33" s="28"/>
      <c r="O33" s="4"/>
      <c r="Q33" s="33"/>
    </row>
    <row r="34" spans="1:17" x14ac:dyDescent="0.25">
      <c r="A34" s="2" t="s">
        <v>26</v>
      </c>
      <c r="B34" s="28">
        <v>43520</v>
      </c>
      <c r="C34" s="28">
        <v>38415</v>
      </c>
      <c r="D34" s="21">
        <f>C34/B34</f>
        <v>0.88269761029411764</v>
      </c>
      <c r="E34" s="28">
        <v>5954</v>
      </c>
      <c r="F34" s="28">
        <v>2447.4780000000001</v>
      </c>
      <c r="G34" s="21">
        <f t="shared" si="1"/>
        <v>0.41106449445750759</v>
      </c>
      <c r="H34" s="28">
        <f>B34+E34</f>
        <v>49474</v>
      </c>
      <c r="I34" s="28">
        <f t="shared" si="3"/>
        <v>40862.478000000003</v>
      </c>
      <c r="J34" s="21">
        <f t="shared" si="4"/>
        <v>0.82593843230787889</v>
      </c>
      <c r="K34" s="78"/>
      <c r="L34" s="69"/>
      <c r="M34" s="4"/>
      <c r="N34" s="28"/>
      <c r="O34" s="4"/>
      <c r="Q34" s="33"/>
    </row>
    <row r="35" spans="1:17" x14ac:dyDescent="0.25">
      <c r="A35" s="2" t="s">
        <v>27</v>
      </c>
      <c r="B35" s="28">
        <v>22374</v>
      </c>
      <c r="C35" s="28">
        <v>16730</v>
      </c>
      <c r="D35" s="21">
        <f t="shared" si="0"/>
        <v>0.74774291588450881</v>
      </c>
      <c r="E35" s="28">
        <v>20744</v>
      </c>
      <c r="F35" s="28">
        <v>21266.055</v>
      </c>
      <c r="G35" s="21">
        <f t="shared" si="1"/>
        <v>1.0251665541843424</v>
      </c>
      <c r="H35" s="28">
        <f t="shared" si="2"/>
        <v>43118</v>
      </c>
      <c r="I35" s="28">
        <f t="shared" si="3"/>
        <v>37996.055</v>
      </c>
      <c r="J35" s="21">
        <f t="shared" si="4"/>
        <v>0.88121097917343105</v>
      </c>
      <c r="K35" s="78"/>
      <c r="L35" s="69"/>
      <c r="M35" s="4"/>
      <c r="N35" s="28"/>
      <c r="O35" s="4"/>
      <c r="Q35" s="33"/>
    </row>
    <row r="36" spans="1:17" x14ac:dyDescent="0.25">
      <c r="A36" s="2" t="s">
        <v>28</v>
      </c>
      <c r="B36" s="28">
        <v>17410</v>
      </c>
      <c r="C36" s="28">
        <v>20176</v>
      </c>
      <c r="D36" s="21">
        <f t="shared" si="0"/>
        <v>1.1588742102240093</v>
      </c>
      <c r="E36" s="28">
        <v>16661</v>
      </c>
      <c r="F36" s="28">
        <v>18992.43</v>
      </c>
      <c r="G36" s="21">
        <f t="shared" si="1"/>
        <v>1.1399333773482985</v>
      </c>
      <c r="H36" s="28">
        <f t="shared" si="2"/>
        <v>34071</v>
      </c>
      <c r="I36" s="28">
        <f t="shared" si="3"/>
        <v>39168.43</v>
      </c>
      <c r="J36" s="21">
        <f t="shared" si="4"/>
        <v>1.1496119867335857</v>
      </c>
      <c r="K36" s="78"/>
      <c r="L36" s="69"/>
      <c r="M36" s="4"/>
      <c r="N36" s="28"/>
      <c r="O36" s="4"/>
      <c r="Q36" s="33"/>
    </row>
    <row r="37" spans="1:17" x14ac:dyDescent="0.25">
      <c r="A37" s="2" t="s">
        <v>29</v>
      </c>
      <c r="B37" s="28">
        <v>38615</v>
      </c>
      <c r="C37" s="28">
        <v>26507</v>
      </c>
      <c r="D37" s="21">
        <f t="shared" si="0"/>
        <v>0.68644309206266996</v>
      </c>
      <c r="E37" s="28">
        <v>39387</v>
      </c>
      <c r="F37" s="28">
        <v>29283</v>
      </c>
      <c r="G37" s="21">
        <f t="shared" si="1"/>
        <v>0.74346865717114785</v>
      </c>
      <c r="H37" s="28">
        <f t="shared" si="2"/>
        <v>78002</v>
      </c>
      <c r="I37" s="28">
        <f t="shared" si="3"/>
        <v>55790</v>
      </c>
      <c r="J37" s="21">
        <f t="shared" si="4"/>
        <v>0.71523807081869695</v>
      </c>
      <c r="K37" s="78"/>
      <c r="L37" s="69"/>
      <c r="M37" s="4"/>
      <c r="N37" s="28"/>
      <c r="O37" s="4"/>
      <c r="Q37" s="33"/>
    </row>
    <row r="38" spans="1:17" x14ac:dyDescent="0.25">
      <c r="A38" s="2" t="s">
        <v>30</v>
      </c>
      <c r="B38" s="28">
        <v>5370</v>
      </c>
      <c r="C38" s="28">
        <v>2086</v>
      </c>
      <c r="D38" s="21">
        <f t="shared" si="0"/>
        <v>0.38845437616387335</v>
      </c>
      <c r="E38" s="28">
        <v>1752</v>
      </c>
      <c r="F38" s="28">
        <v>672</v>
      </c>
      <c r="G38" s="21">
        <f t="shared" si="1"/>
        <v>0.38356164383561642</v>
      </c>
      <c r="H38" s="28">
        <f t="shared" si="2"/>
        <v>7122</v>
      </c>
      <c r="I38" s="28">
        <f t="shared" si="3"/>
        <v>2758</v>
      </c>
      <c r="J38" s="21">
        <f t="shared" si="4"/>
        <v>0.38725077225498455</v>
      </c>
      <c r="K38" s="78"/>
      <c r="L38" s="69"/>
      <c r="M38" s="4"/>
      <c r="N38" s="28"/>
      <c r="O38" s="4"/>
      <c r="Q38" s="33"/>
    </row>
    <row r="39" spans="1:17" x14ac:dyDescent="0.25">
      <c r="A39" s="2" t="s">
        <v>31</v>
      </c>
      <c r="B39" s="28">
        <v>11435</v>
      </c>
      <c r="C39" s="28">
        <v>6244.65</v>
      </c>
      <c r="D39" s="21">
        <f t="shared" si="0"/>
        <v>0.54609969392216873</v>
      </c>
      <c r="E39" s="28">
        <v>9474</v>
      </c>
      <c r="F39" s="28">
        <v>7877</v>
      </c>
      <c r="G39" s="21">
        <f t="shared" si="1"/>
        <v>0.83143339666455562</v>
      </c>
      <c r="H39" s="28">
        <f t="shared" si="2"/>
        <v>20909</v>
      </c>
      <c r="I39" s="28">
        <f>C39+F39</f>
        <v>14121.65</v>
      </c>
      <c r="J39" s="21">
        <f t="shared" si="4"/>
        <v>0.67538619733129268</v>
      </c>
      <c r="K39" s="78"/>
      <c r="L39" s="69"/>
      <c r="M39" s="4"/>
      <c r="N39" s="28"/>
      <c r="O39" s="4"/>
      <c r="Q39" s="33"/>
    </row>
    <row r="40" spans="1:17" x14ac:dyDescent="0.25">
      <c r="A40" s="2" t="s">
        <v>32</v>
      </c>
      <c r="B40" s="28">
        <v>1750</v>
      </c>
      <c r="C40" s="28">
        <v>1875</v>
      </c>
      <c r="D40" s="21">
        <f t="shared" si="0"/>
        <v>1.0714285714285714</v>
      </c>
      <c r="E40" s="28">
        <v>551</v>
      </c>
      <c r="F40" s="28">
        <v>292</v>
      </c>
      <c r="G40" s="21">
        <f t="shared" si="1"/>
        <v>0.52994555353901995</v>
      </c>
      <c r="H40" s="28">
        <f t="shared" si="2"/>
        <v>2301</v>
      </c>
      <c r="I40" s="28">
        <f t="shared" si="3"/>
        <v>2167</v>
      </c>
      <c r="J40" s="21">
        <f t="shared" si="4"/>
        <v>0.94176445023902655</v>
      </c>
      <c r="K40" s="78"/>
      <c r="L40" s="69"/>
      <c r="M40" s="4"/>
      <c r="N40" s="28"/>
      <c r="O40" s="4"/>
      <c r="Q40" s="33"/>
    </row>
    <row r="41" spans="1:17" x14ac:dyDescent="0.25">
      <c r="A41" s="2" t="s">
        <v>33</v>
      </c>
      <c r="B41" s="28">
        <v>37800</v>
      </c>
      <c r="C41" s="28">
        <v>24259.5</v>
      </c>
      <c r="D41" s="21">
        <f t="shared" si="0"/>
        <v>0.64178571428571429</v>
      </c>
      <c r="E41" s="28">
        <v>16225</v>
      </c>
      <c r="F41" s="28">
        <v>10586</v>
      </c>
      <c r="G41" s="21">
        <f t="shared" si="1"/>
        <v>0.65244992295839754</v>
      </c>
      <c r="H41" s="28">
        <f t="shared" si="2"/>
        <v>54025</v>
      </c>
      <c r="I41" s="28">
        <f t="shared" si="3"/>
        <v>34845.5</v>
      </c>
      <c r="J41" s="21">
        <f t="shared" si="4"/>
        <v>0.64498843128181393</v>
      </c>
      <c r="K41" s="78"/>
      <c r="L41" s="69"/>
      <c r="M41" s="4"/>
      <c r="N41" s="28"/>
      <c r="O41" s="4"/>
      <c r="Q41" s="33"/>
    </row>
    <row r="42" spans="1:17" x14ac:dyDescent="0.25">
      <c r="A42" s="2" t="s">
        <v>34</v>
      </c>
      <c r="B42" s="28">
        <v>619</v>
      </c>
      <c r="C42" s="28">
        <v>557.1</v>
      </c>
      <c r="D42" s="21">
        <f t="shared" si="0"/>
        <v>0.9</v>
      </c>
      <c r="E42" s="28">
        <v>752</v>
      </c>
      <c r="F42" s="28">
        <v>409</v>
      </c>
      <c r="G42" s="21">
        <f t="shared" si="1"/>
        <v>0.5438829787234043</v>
      </c>
      <c r="H42" s="28">
        <f t="shared" si="2"/>
        <v>1371</v>
      </c>
      <c r="I42" s="28">
        <f t="shared" si="3"/>
        <v>966.1</v>
      </c>
      <c r="J42" s="21">
        <f t="shared" si="4"/>
        <v>0.70466812545587165</v>
      </c>
      <c r="K42" s="78"/>
      <c r="L42" s="69"/>
      <c r="M42" s="4"/>
      <c r="N42" s="28"/>
      <c r="O42" s="4"/>
      <c r="Q42" s="33"/>
    </row>
    <row r="43" spans="1:17" x14ac:dyDescent="0.25">
      <c r="A43" s="2" t="s">
        <v>35</v>
      </c>
      <c r="B43" s="28">
        <v>18</v>
      </c>
      <c r="C43" s="28">
        <v>9</v>
      </c>
      <c r="D43" s="21">
        <f t="shared" si="0"/>
        <v>0.5</v>
      </c>
      <c r="E43" s="28">
        <v>22</v>
      </c>
      <c r="F43" s="28">
        <v>12</v>
      </c>
      <c r="G43" s="21">
        <f t="shared" si="1"/>
        <v>0.54545454545454541</v>
      </c>
      <c r="H43" s="28">
        <f t="shared" si="2"/>
        <v>40</v>
      </c>
      <c r="I43" s="28">
        <f t="shared" si="3"/>
        <v>21</v>
      </c>
      <c r="J43" s="21">
        <v>0</v>
      </c>
      <c r="K43" s="78"/>
      <c r="L43" s="69"/>
      <c r="M43" s="4"/>
      <c r="N43" s="28"/>
      <c r="O43" s="4"/>
      <c r="Q43" s="33"/>
    </row>
    <row r="44" spans="1:17" x14ac:dyDescent="0.25">
      <c r="A44" s="2" t="s">
        <v>36</v>
      </c>
      <c r="B44" s="28">
        <v>6493</v>
      </c>
      <c r="C44" s="28">
        <v>4916</v>
      </c>
      <c r="D44" s="21">
        <f t="shared" si="0"/>
        <v>0.7571230555983367</v>
      </c>
      <c r="E44" s="28">
        <v>5993</v>
      </c>
      <c r="F44" s="28">
        <v>6529.0000000000009</v>
      </c>
      <c r="G44" s="21">
        <f t="shared" si="1"/>
        <v>1.0894376772901719</v>
      </c>
      <c r="H44" s="28">
        <f t="shared" si="2"/>
        <v>12486</v>
      </c>
      <c r="I44" s="28">
        <f t="shared" si="3"/>
        <v>11445</v>
      </c>
      <c r="J44" s="21">
        <f t="shared" si="4"/>
        <v>0.91662662181643439</v>
      </c>
      <c r="K44" s="78"/>
      <c r="L44" s="69"/>
      <c r="M44" s="4"/>
      <c r="N44" s="28"/>
      <c r="O44" s="4"/>
      <c r="Q44" s="33"/>
    </row>
    <row r="45" spans="1:17" x14ac:dyDescent="0.25">
      <c r="A45" s="2" t="s">
        <v>37</v>
      </c>
      <c r="B45" s="48">
        <v>29045</v>
      </c>
      <c r="C45" s="48">
        <v>20004</v>
      </c>
      <c r="D45" s="49">
        <f t="shared" si="0"/>
        <v>0.68872439318299195</v>
      </c>
      <c r="E45" s="48">
        <v>4117</v>
      </c>
      <c r="F45" s="48">
        <v>2052</v>
      </c>
      <c r="G45" s="21">
        <f t="shared" si="1"/>
        <v>0.49842118047121692</v>
      </c>
      <c r="H45" s="28">
        <f t="shared" si="2"/>
        <v>33162</v>
      </c>
      <c r="I45" s="28">
        <f t="shared" si="3"/>
        <v>22056</v>
      </c>
      <c r="J45" s="21">
        <f t="shared" si="4"/>
        <v>0.66509860683915323</v>
      </c>
      <c r="K45" s="78"/>
      <c r="L45" s="69"/>
      <c r="M45" s="4"/>
      <c r="N45" s="28"/>
      <c r="O45" s="4"/>
      <c r="Q45" s="33"/>
    </row>
    <row r="46" spans="1:17" x14ac:dyDescent="0.25">
      <c r="A46" s="2" t="s">
        <v>56</v>
      </c>
      <c r="B46" s="48">
        <v>18</v>
      </c>
      <c r="C46" s="48">
        <v>5</v>
      </c>
      <c r="D46" s="49">
        <f t="shared" si="0"/>
        <v>0.27777777777777779</v>
      </c>
      <c r="E46" s="48">
        <v>22</v>
      </c>
      <c r="F46" s="48">
        <v>7</v>
      </c>
      <c r="G46" s="21">
        <f t="shared" si="1"/>
        <v>0.31818181818181818</v>
      </c>
      <c r="H46" s="28">
        <f t="shared" si="2"/>
        <v>40</v>
      </c>
      <c r="I46" s="28">
        <f>C46+F46</f>
        <v>12</v>
      </c>
      <c r="J46" s="21">
        <v>0</v>
      </c>
      <c r="K46" s="78"/>
      <c r="L46" s="69"/>
      <c r="M46" s="4"/>
      <c r="N46" s="28"/>
      <c r="O46" s="4"/>
      <c r="Q46" s="33"/>
    </row>
    <row r="47" spans="1:17" x14ac:dyDescent="0.25">
      <c r="A47" s="2" t="s">
        <v>38</v>
      </c>
      <c r="B47" s="48">
        <v>16305</v>
      </c>
      <c r="C47" s="48">
        <v>9316</v>
      </c>
      <c r="D47" s="49">
        <f t="shared" si="0"/>
        <v>0.57135847899417358</v>
      </c>
      <c r="E47" s="48">
        <v>0</v>
      </c>
      <c r="F47" s="48">
        <v>0</v>
      </c>
      <c r="G47" s="21">
        <v>0</v>
      </c>
      <c r="H47" s="28">
        <f>B47+E47</f>
        <v>16305</v>
      </c>
      <c r="I47" s="28">
        <f t="shared" si="3"/>
        <v>9316</v>
      </c>
      <c r="J47" s="21">
        <f t="shared" si="4"/>
        <v>0.57135847899417358</v>
      </c>
      <c r="K47" s="78"/>
      <c r="L47" s="69"/>
      <c r="M47" s="4"/>
      <c r="N47" s="28"/>
      <c r="O47" s="4"/>
      <c r="Q47" s="33"/>
    </row>
    <row r="48" spans="1:17" x14ac:dyDescent="0.25">
      <c r="A48" s="2" t="s">
        <v>39</v>
      </c>
      <c r="B48" s="48">
        <v>12276</v>
      </c>
      <c r="C48" s="48">
        <v>6165</v>
      </c>
      <c r="D48" s="49">
        <f t="shared" si="0"/>
        <v>0.50219941348973607</v>
      </c>
      <c r="E48" s="48">
        <v>14160</v>
      </c>
      <c r="F48" s="48">
        <v>3465</v>
      </c>
      <c r="G48" s="21">
        <f t="shared" si="1"/>
        <v>0.24470338983050846</v>
      </c>
      <c r="H48" s="28">
        <f t="shared" si="2"/>
        <v>26436</v>
      </c>
      <c r="I48" s="28">
        <f t="shared" si="3"/>
        <v>9630</v>
      </c>
      <c r="J48" s="21">
        <f t="shared" si="4"/>
        <v>0.364275987290059</v>
      </c>
      <c r="K48" s="78"/>
      <c r="L48" s="69"/>
      <c r="M48" s="4"/>
      <c r="N48" s="28"/>
      <c r="O48" s="4"/>
      <c r="Q48" s="33"/>
    </row>
    <row r="49" spans="1:17" x14ac:dyDescent="0.25">
      <c r="A49" s="2" t="s">
        <v>59</v>
      </c>
      <c r="B49" s="28">
        <v>10345</v>
      </c>
      <c r="C49" s="28">
        <v>7162</v>
      </c>
      <c r="D49" s="21">
        <f t="shared" si="0"/>
        <v>0.69231512808119866</v>
      </c>
      <c r="E49" s="28">
        <v>15000</v>
      </c>
      <c r="F49" s="28">
        <v>330</v>
      </c>
      <c r="G49" s="21">
        <f t="shared" si="1"/>
        <v>2.1999999999999999E-2</v>
      </c>
      <c r="H49" s="28">
        <f t="shared" si="2"/>
        <v>25345</v>
      </c>
      <c r="I49" s="28">
        <f>C49+F49</f>
        <v>7492</v>
      </c>
      <c r="J49" s="21">
        <f t="shared" si="4"/>
        <v>0.29560071019925033</v>
      </c>
      <c r="K49" s="78"/>
      <c r="L49" s="69"/>
      <c r="M49" s="4"/>
      <c r="N49" s="28"/>
      <c r="O49" s="4"/>
      <c r="Q49" s="33"/>
    </row>
    <row r="50" spans="1:17" x14ac:dyDescent="0.25">
      <c r="A50" s="2" t="s">
        <v>40</v>
      </c>
      <c r="B50" s="28">
        <v>10345</v>
      </c>
      <c r="C50" s="28">
        <v>7162</v>
      </c>
      <c r="D50" s="21">
        <f t="shared" si="0"/>
        <v>0.69231512808119866</v>
      </c>
      <c r="E50" s="28">
        <v>824</v>
      </c>
      <c r="F50" s="28">
        <v>593.28</v>
      </c>
      <c r="G50" s="21">
        <f t="shared" si="1"/>
        <v>0.72</v>
      </c>
      <c r="H50" s="28">
        <f t="shared" si="2"/>
        <v>11169</v>
      </c>
      <c r="I50" s="28">
        <f t="shared" si="3"/>
        <v>7755.28</v>
      </c>
      <c r="J50" s="21">
        <f t="shared" si="4"/>
        <v>0.6943575969200465</v>
      </c>
      <c r="K50" s="78"/>
      <c r="L50" s="69"/>
      <c r="M50" s="4"/>
      <c r="N50" s="28"/>
      <c r="O50" s="4"/>
      <c r="Q50" s="33"/>
    </row>
    <row r="51" spans="1:17" s="38" customFormat="1" ht="15.75" x14ac:dyDescent="0.25">
      <c r="A51" s="38" t="s">
        <v>41</v>
      </c>
      <c r="B51" s="39">
        <f>SUM(B4:B50)</f>
        <v>761155.2</v>
      </c>
      <c r="C51" s="39">
        <f>SUM(C4:C50)</f>
        <v>550310.17999999993</v>
      </c>
      <c r="D51" s="40"/>
      <c r="E51" s="39">
        <f>SUM(E4:E50)</f>
        <v>482727</v>
      </c>
      <c r="F51" s="39">
        <f>SUM(F4:F50)</f>
        <v>391949.18600000005</v>
      </c>
      <c r="G51" s="21">
        <f t="shared" si="1"/>
        <v>0.81194792501766022</v>
      </c>
      <c r="H51" s="39">
        <f>SUM(H4:H50)</f>
        <v>1243882.2</v>
      </c>
      <c r="I51" s="39">
        <f>SUM(I4:I50)</f>
        <v>942259.36600000015</v>
      </c>
      <c r="J51" s="40">
        <f t="shared" si="4"/>
        <v>0.75751495278250636</v>
      </c>
      <c r="K51" s="80"/>
      <c r="L51" s="69"/>
      <c r="M51" s="4"/>
      <c r="N51" s="28"/>
      <c r="O51" s="4"/>
      <c r="Q51" s="33"/>
    </row>
    <row r="53" spans="1:17" s="1" customFormat="1" x14ac:dyDescent="0.25">
      <c r="C53" s="41"/>
      <c r="F53" s="41"/>
      <c r="I53" s="41"/>
    </row>
  </sheetData>
  <autoFilter ref="A2:J51"/>
  <mergeCells count="1">
    <mergeCell ref="A2:A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A11" sqref="A11:XFD11"/>
    </sheetView>
  </sheetViews>
  <sheetFormatPr defaultRowHeight="15" x14ac:dyDescent="0.25"/>
  <cols>
    <col min="1" max="1" width="20.5703125" customWidth="1"/>
    <col min="2" max="2" width="10.5703125" customWidth="1"/>
    <col min="3" max="3" width="15.140625" customWidth="1"/>
    <col min="4" max="4" width="9.5703125" customWidth="1"/>
    <col min="5" max="6" width="11.5703125" customWidth="1"/>
    <col min="7" max="7" width="9.140625" customWidth="1"/>
    <col min="8" max="8" width="11.28515625" customWidth="1"/>
    <col min="9" max="9" width="10.5703125" bestFit="1" customWidth="1"/>
    <col min="12" max="12" width="10.5703125" bestFit="1" customWidth="1"/>
    <col min="14" max="14" width="11.5703125" bestFit="1" customWidth="1"/>
    <col min="16" max="16" width="11.5703125" bestFit="1" customWidth="1"/>
    <col min="17" max="17" width="14.28515625" customWidth="1"/>
  </cols>
  <sheetData>
    <row r="1" spans="1:16" x14ac:dyDescent="0.25">
      <c r="A1" s="1" t="s">
        <v>42</v>
      </c>
      <c r="B1" s="1" t="s">
        <v>43</v>
      </c>
      <c r="C1" s="1" t="s">
        <v>44</v>
      </c>
      <c r="D1" s="1" t="s">
        <v>45</v>
      </c>
      <c r="E1" s="1" t="s">
        <v>46</v>
      </c>
      <c r="F1" s="1" t="s">
        <v>47</v>
      </c>
      <c r="G1" s="1" t="s">
        <v>45</v>
      </c>
      <c r="H1" s="1" t="s">
        <v>48</v>
      </c>
      <c r="I1" s="1" t="s">
        <v>49</v>
      </c>
      <c r="J1" s="1" t="s">
        <v>45</v>
      </c>
    </row>
    <row r="2" spans="1:16" x14ac:dyDescent="0.25">
      <c r="A2" s="2"/>
      <c r="B2" s="1" t="s">
        <v>50</v>
      </c>
      <c r="C2" s="1" t="s">
        <v>51</v>
      </c>
      <c r="D2" s="1" t="s">
        <v>52</v>
      </c>
      <c r="E2" s="1" t="s">
        <v>50</v>
      </c>
      <c r="F2" s="1" t="s">
        <v>51</v>
      </c>
      <c r="G2" s="1" t="s">
        <v>52</v>
      </c>
      <c r="H2" s="26" t="s">
        <v>50</v>
      </c>
      <c r="I2" s="26" t="s">
        <v>51</v>
      </c>
      <c r="J2" s="26" t="s">
        <v>52</v>
      </c>
    </row>
    <row r="3" spans="1:16" x14ac:dyDescent="0.25">
      <c r="A3" s="2" t="s">
        <v>0</v>
      </c>
      <c r="B3" s="28">
        <v>150</v>
      </c>
      <c r="C3" s="28">
        <v>143</v>
      </c>
      <c r="D3" s="21">
        <f>C3/B3</f>
        <v>0.95333333333333337</v>
      </c>
      <c r="E3" s="2">
        <v>150</v>
      </c>
      <c r="F3" s="2">
        <v>420</v>
      </c>
      <c r="G3" s="6">
        <v>0</v>
      </c>
      <c r="H3" s="28">
        <f>B3+E3</f>
        <v>300</v>
      </c>
      <c r="I3" s="28">
        <f>C3+F3</f>
        <v>563</v>
      </c>
      <c r="J3" s="6">
        <f>I3/H3</f>
        <v>1.8766666666666667</v>
      </c>
      <c r="K3" s="2"/>
      <c r="L3" s="21"/>
      <c r="N3" s="30"/>
      <c r="O3" s="34"/>
      <c r="P3" s="30"/>
    </row>
    <row r="4" spans="1:16" x14ac:dyDescent="0.25">
      <c r="A4" s="2" t="s">
        <v>2</v>
      </c>
      <c r="B4" s="28">
        <v>100</v>
      </c>
      <c r="C4" s="28">
        <v>136</v>
      </c>
      <c r="D4" s="21">
        <f t="shared" ref="D4:D24" si="0">C4/B4</f>
        <v>1.36</v>
      </c>
      <c r="E4" s="2">
        <v>95</v>
      </c>
      <c r="F4" s="2">
        <v>129</v>
      </c>
      <c r="G4" s="6">
        <f t="shared" ref="G4:G24" si="1">F4/E4</f>
        <v>1.3578947368421053</v>
      </c>
      <c r="H4" s="28">
        <f t="shared" ref="H4:H22" si="2">B4+E4</f>
        <v>195</v>
      </c>
      <c r="I4" s="28">
        <f t="shared" ref="I4:I22" si="3">C4+F4</f>
        <v>265</v>
      </c>
      <c r="J4" s="6">
        <f t="shared" ref="J4:J24" si="4">I4/H4</f>
        <v>1.358974358974359</v>
      </c>
      <c r="K4" s="2"/>
      <c r="L4" s="21"/>
      <c r="N4" s="30"/>
      <c r="O4" s="34"/>
      <c r="P4" s="30"/>
    </row>
    <row r="5" spans="1:16" x14ac:dyDescent="0.25">
      <c r="A5" s="2" t="s">
        <v>3</v>
      </c>
      <c r="B5" s="28">
        <v>588</v>
      </c>
      <c r="C5" s="28">
        <v>2271</v>
      </c>
      <c r="D5" s="21">
        <f t="shared" si="0"/>
        <v>3.8622448979591835</v>
      </c>
      <c r="E5" s="2">
        <v>764</v>
      </c>
      <c r="F5" s="2">
        <v>3086</v>
      </c>
      <c r="G5" s="6">
        <f t="shared" si="1"/>
        <v>4.0392670157068062</v>
      </c>
      <c r="H5" s="28">
        <f t="shared" si="2"/>
        <v>1352</v>
      </c>
      <c r="I5" s="28">
        <f t="shared" si="3"/>
        <v>5357</v>
      </c>
      <c r="J5" s="6">
        <f t="shared" si="4"/>
        <v>3.9622781065088759</v>
      </c>
      <c r="K5" s="2"/>
      <c r="L5" s="21"/>
      <c r="N5" s="30"/>
      <c r="O5" s="34"/>
      <c r="P5" s="30"/>
    </row>
    <row r="6" spans="1:16" x14ac:dyDescent="0.25">
      <c r="A6" s="2" t="s">
        <v>4</v>
      </c>
      <c r="B6" s="28">
        <v>18</v>
      </c>
      <c r="C6" s="28">
        <v>51</v>
      </c>
      <c r="D6" s="21">
        <f t="shared" si="0"/>
        <v>2.8333333333333335</v>
      </c>
      <c r="E6" s="2">
        <v>5</v>
      </c>
      <c r="F6" s="2">
        <v>12</v>
      </c>
      <c r="G6" s="6">
        <f t="shared" si="1"/>
        <v>2.4</v>
      </c>
      <c r="H6" s="28">
        <f t="shared" si="2"/>
        <v>23</v>
      </c>
      <c r="I6" s="28">
        <f t="shared" si="3"/>
        <v>63</v>
      </c>
      <c r="J6" s="6">
        <f t="shared" si="4"/>
        <v>2.7391304347826089</v>
      </c>
      <c r="K6" s="2"/>
      <c r="L6" s="21"/>
      <c r="N6" s="30"/>
      <c r="O6" s="34"/>
      <c r="P6" s="30"/>
    </row>
    <row r="7" spans="1:16" x14ac:dyDescent="0.25">
      <c r="A7" s="2" t="s">
        <v>57</v>
      </c>
      <c r="B7" s="28">
        <v>35</v>
      </c>
      <c r="C7" s="28">
        <v>90</v>
      </c>
      <c r="D7" s="21">
        <f t="shared" si="0"/>
        <v>2.5714285714285716</v>
      </c>
      <c r="E7" s="2">
        <v>30</v>
      </c>
      <c r="F7" s="2">
        <v>85</v>
      </c>
      <c r="G7" s="6">
        <f t="shared" si="1"/>
        <v>2.8333333333333335</v>
      </c>
      <c r="H7" s="28">
        <f t="shared" si="2"/>
        <v>65</v>
      </c>
      <c r="I7" s="28">
        <f t="shared" si="3"/>
        <v>175</v>
      </c>
      <c r="J7" s="6">
        <f t="shared" si="4"/>
        <v>2.6923076923076925</v>
      </c>
      <c r="K7" s="2"/>
      <c r="L7" s="21"/>
      <c r="N7" s="30"/>
      <c r="O7" s="34"/>
      <c r="P7" s="30"/>
    </row>
    <row r="8" spans="1:16" x14ac:dyDescent="0.25">
      <c r="A8" s="2" t="s">
        <v>6</v>
      </c>
      <c r="B8" s="28">
        <v>129</v>
      </c>
      <c r="C8" s="28">
        <v>226</v>
      </c>
      <c r="D8" s="21">
        <f t="shared" si="0"/>
        <v>1.751937984496124</v>
      </c>
      <c r="E8" s="2">
        <v>35</v>
      </c>
      <c r="F8" s="2">
        <v>95</v>
      </c>
      <c r="G8" s="6">
        <f t="shared" si="1"/>
        <v>2.7142857142857144</v>
      </c>
      <c r="H8" s="28">
        <f t="shared" si="2"/>
        <v>164</v>
      </c>
      <c r="I8" s="28">
        <f t="shared" si="3"/>
        <v>321</v>
      </c>
      <c r="J8" s="6">
        <f t="shared" si="4"/>
        <v>1.9573170731707317</v>
      </c>
      <c r="K8" s="2"/>
      <c r="L8" s="21"/>
      <c r="N8" s="30"/>
      <c r="O8" s="34"/>
      <c r="P8" s="30"/>
    </row>
    <row r="9" spans="1:16" x14ac:dyDescent="0.25">
      <c r="A9" s="2" t="s">
        <v>9</v>
      </c>
      <c r="B9" s="28">
        <v>95</v>
      </c>
      <c r="C9" s="28">
        <v>178</v>
      </c>
      <c r="D9" s="21">
        <f t="shared" si="0"/>
        <v>1.8736842105263158</v>
      </c>
      <c r="E9" s="2">
        <v>76</v>
      </c>
      <c r="F9" s="2">
        <v>153</v>
      </c>
      <c r="G9" s="6">
        <f t="shared" si="1"/>
        <v>2.013157894736842</v>
      </c>
      <c r="H9" s="28">
        <f t="shared" si="2"/>
        <v>171</v>
      </c>
      <c r="I9" s="28">
        <f t="shared" si="3"/>
        <v>331</v>
      </c>
      <c r="J9" s="6">
        <f t="shared" si="4"/>
        <v>1.935672514619883</v>
      </c>
      <c r="K9" s="2"/>
      <c r="L9" s="21"/>
      <c r="N9" s="30"/>
      <c r="O9" s="34"/>
      <c r="P9" s="30"/>
    </row>
    <row r="10" spans="1:16" x14ac:dyDescent="0.25">
      <c r="A10" s="2" t="s">
        <v>12</v>
      </c>
      <c r="B10" s="28">
        <v>205</v>
      </c>
      <c r="C10" s="28">
        <v>145</v>
      </c>
      <c r="D10" s="21">
        <f t="shared" si="0"/>
        <v>0.70731707317073167</v>
      </c>
      <c r="E10" s="2">
        <v>11</v>
      </c>
      <c r="F10" s="2">
        <v>5</v>
      </c>
      <c r="G10" s="6">
        <f t="shared" si="1"/>
        <v>0.45454545454545453</v>
      </c>
      <c r="H10" s="28">
        <f t="shared" si="2"/>
        <v>216</v>
      </c>
      <c r="I10" s="28">
        <f t="shared" si="3"/>
        <v>150</v>
      </c>
      <c r="J10" s="6">
        <f t="shared" si="4"/>
        <v>0.69444444444444442</v>
      </c>
      <c r="K10" s="2"/>
      <c r="L10" s="21"/>
      <c r="N10" s="30"/>
      <c r="O10" s="34"/>
      <c r="P10" s="30"/>
    </row>
    <row r="11" spans="1:16" x14ac:dyDescent="0.25">
      <c r="A11" s="2" t="s">
        <v>13</v>
      </c>
      <c r="B11" s="28">
        <v>2069</v>
      </c>
      <c r="C11" s="28">
        <v>7660</v>
      </c>
      <c r="D11" s="21">
        <f t="shared" si="0"/>
        <v>3.7022716288061868</v>
      </c>
      <c r="E11" s="28">
        <v>10824</v>
      </c>
      <c r="F11" s="28">
        <v>27254</v>
      </c>
      <c r="G11" s="6">
        <f t="shared" si="1"/>
        <v>2.5179231337767924</v>
      </c>
      <c r="H11" s="28">
        <f t="shared" si="2"/>
        <v>12893</v>
      </c>
      <c r="I11" s="28">
        <f t="shared" si="3"/>
        <v>34914</v>
      </c>
      <c r="J11" s="6">
        <f t="shared" si="4"/>
        <v>2.7079810750019391</v>
      </c>
      <c r="K11" s="2"/>
      <c r="L11" s="21"/>
      <c r="N11" s="30"/>
      <c r="O11" s="34"/>
      <c r="P11" s="30"/>
    </row>
    <row r="12" spans="1:16" x14ac:dyDescent="0.25">
      <c r="A12" s="2" t="s">
        <v>15</v>
      </c>
      <c r="B12" s="28">
        <v>1220</v>
      </c>
      <c r="C12" s="28">
        <v>4050</v>
      </c>
      <c r="D12" s="21">
        <f t="shared" si="0"/>
        <v>3.319672131147541</v>
      </c>
      <c r="E12" s="28">
        <v>2050</v>
      </c>
      <c r="F12" s="28">
        <v>7105</v>
      </c>
      <c r="G12" s="21">
        <f t="shared" si="1"/>
        <v>3.4658536585365853</v>
      </c>
      <c r="H12" s="28">
        <f t="shared" si="2"/>
        <v>3270</v>
      </c>
      <c r="I12" s="28">
        <f t="shared" si="3"/>
        <v>11155</v>
      </c>
      <c r="J12" s="21">
        <f t="shared" si="4"/>
        <v>3.4113149847094801</v>
      </c>
      <c r="K12" s="2"/>
      <c r="L12" s="21"/>
      <c r="N12" s="30"/>
      <c r="O12" s="34"/>
      <c r="P12" s="30"/>
    </row>
    <row r="13" spans="1:16" x14ac:dyDescent="0.25">
      <c r="A13" s="2" t="s">
        <v>17</v>
      </c>
      <c r="B13" s="28">
        <v>156</v>
      </c>
      <c r="C13" s="28">
        <v>336</v>
      </c>
      <c r="D13" s="21">
        <f t="shared" si="0"/>
        <v>2.1538461538461537</v>
      </c>
      <c r="E13" s="2">
        <v>155</v>
      </c>
      <c r="F13" s="2">
        <v>330</v>
      </c>
      <c r="G13" s="6">
        <f t="shared" si="1"/>
        <v>2.129032258064516</v>
      </c>
      <c r="H13" s="28">
        <f t="shared" si="2"/>
        <v>311</v>
      </c>
      <c r="I13" s="28">
        <f t="shared" si="3"/>
        <v>666</v>
      </c>
      <c r="J13" s="6">
        <f t="shared" si="4"/>
        <v>2.1414790996784565</v>
      </c>
      <c r="K13" s="2"/>
      <c r="L13" s="21"/>
      <c r="N13" s="30"/>
      <c r="O13" s="34"/>
      <c r="P13" s="30"/>
    </row>
    <row r="14" spans="1:16" x14ac:dyDescent="0.25">
      <c r="A14" s="2" t="s">
        <v>53</v>
      </c>
      <c r="B14" s="28">
        <v>320</v>
      </c>
      <c r="C14" s="28">
        <v>400</v>
      </c>
      <c r="D14" s="21">
        <f t="shared" si="0"/>
        <v>1.25</v>
      </c>
      <c r="E14" s="2">
        <v>120</v>
      </c>
      <c r="F14" s="2">
        <v>200</v>
      </c>
      <c r="G14" s="6">
        <f t="shared" si="1"/>
        <v>1.6666666666666667</v>
      </c>
      <c r="H14" s="28">
        <f t="shared" si="2"/>
        <v>440</v>
      </c>
      <c r="I14" s="28">
        <f t="shared" si="3"/>
        <v>600</v>
      </c>
      <c r="J14" s="6">
        <f t="shared" si="4"/>
        <v>1.3636363636363635</v>
      </c>
      <c r="K14" s="2"/>
      <c r="L14" s="21"/>
      <c r="N14" s="30"/>
      <c r="O14" s="34"/>
      <c r="P14" s="30"/>
    </row>
    <row r="15" spans="1:16" x14ac:dyDescent="0.25">
      <c r="A15" s="2" t="s">
        <v>22</v>
      </c>
      <c r="B15" s="28">
        <v>68</v>
      </c>
      <c r="C15" s="28">
        <v>73</v>
      </c>
      <c r="D15" s="21">
        <f t="shared" si="0"/>
        <v>1.0735294117647058</v>
      </c>
      <c r="E15" s="2">
        <v>148</v>
      </c>
      <c r="F15" s="2">
        <v>210</v>
      </c>
      <c r="G15" s="6">
        <f t="shared" si="1"/>
        <v>1.4189189189189189</v>
      </c>
      <c r="H15" s="28">
        <f t="shared" si="2"/>
        <v>216</v>
      </c>
      <c r="I15" s="28">
        <f t="shared" si="3"/>
        <v>283</v>
      </c>
      <c r="J15" s="6">
        <f t="shared" si="4"/>
        <v>1.3101851851851851</v>
      </c>
      <c r="K15" s="2"/>
      <c r="L15" s="21"/>
      <c r="N15" s="30"/>
      <c r="O15" s="34"/>
      <c r="P15" s="30"/>
    </row>
    <row r="16" spans="1:16" x14ac:dyDescent="0.25">
      <c r="A16" s="2" t="s">
        <v>23</v>
      </c>
      <c r="B16" s="28">
        <v>143</v>
      </c>
      <c r="C16" s="28">
        <v>370</v>
      </c>
      <c r="D16" s="21">
        <f t="shared" si="0"/>
        <v>2.5874125874125875</v>
      </c>
      <c r="E16" s="2">
        <v>87</v>
      </c>
      <c r="F16" s="2">
        <v>223</v>
      </c>
      <c r="G16" s="6">
        <f t="shared" si="1"/>
        <v>2.5632183908045976</v>
      </c>
      <c r="H16" s="28">
        <f t="shared" si="2"/>
        <v>230</v>
      </c>
      <c r="I16" s="28">
        <f t="shared" si="3"/>
        <v>593</v>
      </c>
      <c r="J16" s="6">
        <f t="shared" si="4"/>
        <v>2.5782608695652174</v>
      </c>
      <c r="K16" s="2"/>
      <c r="L16" s="21"/>
      <c r="N16" s="30"/>
      <c r="O16" s="34"/>
      <c r="P16" s="30"/>
    </row>
    <row r="17" spans="1:16" x14ac:dyDescent="0.25">
      <c r="A17" s="2" t="s">
        <v>24</v>
      </c>
      <c r="B17" s="28">
        <v>61</v>
      </c>
      <c r="C17" s="28">
        <v>129</v>
      </c>
      <c r="D17" s="21">
        <f t="shared" si="0"/>
        <v>2.1147540983606556</v>
      </c>
      <c r="E17" s="2">
        <v>50</v>
      </c>
      <c r="F17" s="2">
        <v>143</v>
      </c>
      <c r="G17" s="6">
        <f t="shared" si="1"/>
        <v>2.86</v>
      </c>
      <c r="H17" s="28">
        <f t="shared" si="2"/>
        <v>111</v>
      </c>
      <c r="I17" s="28">
        <f t="shared" si="3"/>
        <v>272</v>
      </c>
      <c r="J17" s="6">
        <f t="shared" si="4"/>
        <v>2.4504504504504503</v>
      </c>
      <c r="K17" s="2"/>
      <c r="L17" s="21"/>
      <c r="N17" s="30"/>
      <c r="O17" s="34"/>
      <c r="P17" s="30"/>
    </row>
    <row r="18" spans="1:16" x14ac:dyDescent="0.25">
      <c r="A18" s="2" t="s">
        <v>33</v>
      </c>
      <c r="B18" s="28">
        <v>6722</v>
      </c>
      <c r="C18" s="28">
        <v>25480</v>
      </c>
      <c r="D18" s="21">
        <f t="shared" si="0"/>
        <v>3.7905385301993455</v>
      </c>
      <c r="E18" s="2">
        <v>1396</v>
      </c>
      <c r="F18" s="2">
        <v>4967</v>
      </c>
      <c r="G18" s="6">
        <f t="shared" si="1"/>
        <v>3.5580229226361033</v>
      </c>
      <c r="H18" s="28">
        <f t="shared" si="2"/>
        <v>8118</v>
      </c>
      <c r="I18" s="28">
        <f t="shared" si="3"/>
        <v>30447</v>
      </c>
      <c r="J18" s="6">
        <f t="shared" si="4"/>
        <v>3.7505543237250554</v>
      </c>
      <c r="K18" s="2"/>
      <c r="L18" s="21"/>
      <c r="N18" s="30"/>
      <c r="O18" s="34"/>
      <c r="P18" s="30"/>
    </row>
    <row r="19" spans="1:16" x14ac:dyDescent="0.25">
      <c r="A19" s="2" t="s">
        <v>34</v>
      </c>
      <c r="B19" s="28">
        <v>135</v>
      </c>
      <c r="C19" s="28">
        <v>480</v>
      </c>
      <c r="D19" s="21">
        <f t="shared" si="0"/>
        <v>3.5555555555555554</v>
      </c>
      <c r="E19" s="2">
        <v>175</v>
      </c>
      <c r="F19" s="2">
        <v>560</v>
      </c>
      <c r="G19" s="6">
        <f t="shared" si="1"/>
        <v>3.2</v>
      </c>
      <c r="H19" s="28">
        <f t="shared" si="2"/>
        <v>310</v>
      </c>
      <c r="I19" s="28">
        <f t="shared" si="3"/>
        <v>1040</v>
      </c>
      <c r="J19" s="6">
        <f t="shared" si="4"/>
        <v>3.3548387096774195</v>
      </c>
      <c r="K19" s="2"/>
      <c r="L19" s="21"/>
      <c r="N19" s="30"/>
      <c r="O19" s="34"/>
      <c r="P19" s="30"/>
    </row>
    <row r="20" spans="1:16" x14ac:dyDescent="0.25">
      <c r="A20" s="2" t="s">
        <v>35</v>
      </c>
      <c r="B20" s="28">
        <v>879</v>
      </c>
      <c r="C20" s="28">
        <v>1607</v>
      </c>
      <c r="D20" s="21">
        <f t="shared" si="0"/>
        <v>1.8282138794084186</v>
      </c>
      <c r="E20" s="2">
        <v>266</v>
      </c>
      <c r="F20" s="2">
        <v>668</v>
      </c>
      <c r="G20" s="6">
        <f t="shared" si="1"/>
        <v>2.511278195488722</v>
      </c>
      <c r="H20" s="28">
        <f t="shared" si="2"/>
        <v>1145</v>
      </c>
      <c r="I20" s="28">
        <f t="shared" si="3"/>
        <v>2275</v>
      </c>
      <c r="J20" s="6">
        <f t="shared" si="4"/>
        <v>1.9868995633187774</v>
      </c>
      <c r="K20" s="2"/>
      <c r="L20" s="21"/>
      <c r="N20" s="30"/>
      <c r="O20" s="34"/>
      <c r="P20" s="30"/>
    </row>
    <row r="21" spans="1:16" x14ac:dyDescent="0.25">
      <c r="A21" s="2" t="s">
        <v>36</v>
      </c>
      <c r="B21" s="28">
        <v>4</v>
      </c>
      <c r="C21" s="28">
        <v>5</v>
      </c>
      <c r="D21" s="21">
        <f t="shared" si="0"/>
        <v>1.25</v>
      </c>
      <c r="E21" s="2">
        <v>8</v>
      </c>
      <c r="F21" s="2">
        <v>6</v>
      </c>
      <c r="G21" s="6">
        <f t="shared" si="1"/>
        <v>0.75</v>
      </c>
      <c r="H21" s="28">
        <f t="shared" si="2"/>
        <v>12</v>
      </c>
      <c r="I21" s="28">
        <f t="shared" si="3"/>
        <v>11</v>
      </c>
      <c r="J21" s="6">
        <f t="shared" si="4"/>
        <v>0.91666666666666663</v>
      </c>
      <c r="K21" s="2"/>
      <c r="L21" s="21"/>
      <c r="N21" s="30"/>
      <c r="O21" s="34"/>
      <c r="P21" s="30"/>
    </row>
    <row r="22" spans="1:16" x14ac:dyDescent="0.25">
      <c r="A22" s="2" t="s">
        <v>40</v>
      </c>
      <c r="B22" s="28">
        <v>18</v>
      </c>
      <c r="C22" s="28">
        <v>68</v>
      </c>
      <c r="D22" s="21">
        <f t="shared" si="0"/>
        <v>3.7777777777777777</v>
      </c>
      <c r="E22" s="28">
        <v>10</v>
      </c>
      <c r="F22" s="28">
        <v>30</v>
      </c>
      <c r="G22" s="6">
        <f t="shared" si="1"/>
        <v>3</v>
      </c>
      <c r="H22" s="28">
        <f t="shared" si="2"/>
        <v>28</v>
      </c>
      <c r="I22" s="28">
        <f t="shared" si="3"/>
        <v>98</v>
      </c>
      <c r="J22" s="6">
        <f t="shared" si="4"/>
        <v>3.5</v>
      </c>
      <c r="K22" s="2"/>
      <c r="L22" s="21"/>
      <c r="N22" s="30"/>
      <c r="O22" s="34"/>
      <c r="P22" s="30"/>
    </row>
    <row r="23" spans="1:16" x14ac:dyDescent="0.25">
      <c r="A23" s="2" t="s">
        <v>39</v>
      </c>
      <c r="B23" s="28">
        <v>4</v>
      </c>
      <c r="C23" s="28">
        <v>16</v>
      </c>
      <c r="D23" s="21">
        <f t="shared" ref="D23" si="5">C23/B23</f>
        <v>4</v>
      </c>
      <c r="E23" s="28">
        <v>0</v>
      </c>
      <c r="F23" s="28">
        <v>0</v>
      </c>
      <c r="G23" s="21">
        <v>0</v>
      </c>
      <c r="H23" s="28">
        <f t="shared" ref="H23:I23" si="6">B23+E23</f>
        <v>4</v>
      </c>
      <c r="I23" s="28">
        <f t="shared" si="6"/>
        <v>16</v>
      </c>
      <c r="J23" s="21">
        <f t="shared" ref="J23" si="7">I23/H23</f>
        <v>4</v>
      </c>
      <c r="K23" s="2"/>
      <c r="L23" s="21"/>
      <c r="N23" s="30"/>
      <c r="O23" s="34"/>
      <c r="P23" s="30"/>
    </row>
    <row r="24" spans="1:16" s="50" customFormat="1" ht="15.75" x14ac:dyDescent="0.25">
      <c r="A24" s="38" t="s">
        <v>41</v>
      </c>
      <c r="B24" s="39">
        <f>SUM(B3:B21)</f>
        <v>13097</v>
      </c>
      <c r="C24" s="39">
        <f>SUM(C3:C21)</f>
        <v>43830</v>
      </c>
      <c r="D24" s="37">
        <f t="shared" si="0"/>
        <v>3.3465679163167139</v>
      </c>
      <c r="E24" s="39">
        <f>SUM(E3:E21)</f>
        <v>16445</v>
      </c>
      <c r="F24" s="39">
        <f>SUM(F3:F21)</f>
        <v>45651</v>
      </c>
      <c r="G24" s="7">
        <f t="shared" si="1"/>
        <v>2.7759805411979324</v>
      </c>
      <c r="H24" s="39">
        <f>SUM(H3:H21)</f>
        <v>29542</v>
      </c>
      <c r="I24" s="39">
        <f>SUM(I3:I21)</f>
        <v>89481</v>
      </c>
      <c r="J24" s="7">
        <f t="shared" si="4"/>
        <v>3.0289418455080903</v>
      </c>
      <c r="K24" s="38"/>
      <c r="L24" s="4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A37" workbookViewId="0">
      <selection activeCell="H50" sqref="H50:I50"/>
    </sheetView>
  </sheetViews>
  <sheetFormatPr defaultRowHeight="15" x14ac:dyDescent="0.25"/>
  <cols>
    <col min="1" max="1" width="23.42578125" bestFit="1" customWidth="1"/>
    <col min="2" max="2" width="12.42578125" bestFit="1" customWidth="1"/>
    <col min="3" max="3" width="13.28515625" bestFit="1" customWidth="1"/>
    <col min="4" max="4" width="12" style="8" bestFit="1" customWidth="1"/>
    <col min="5" max="5" width="14.28515625" bestFit="1" customWidth="1"/>
    <col min="6" max="6" width="15.5703125" customWidth="1"/>
    <col min="7" max="7" width="10.7109375" style="8" customWidth="1"/>
    <col min="8" max="8" width="14.28515625" bestFit="1" customWidth="1"/>
    <col min="9" max="9" width="13.28515625" bestFit="1" customWidth="1"/>
    <col min="10" max="10" width="10.7109375" customWidth="1"/>
    <col min="12" max="12" width="15.140625" customWidth="1"/>
    <col min="14" max="14" width="15.42578125" customWidth="1"/>
  </cols>
  <sheetData>
    <row r="1" spans="1:15" ht="31.5" x14ac:dyDescent="0.25">
      <c r="A1" s="101" t="s">
        <v>42</v>
      </c>
      <c r="B1" s="17" t="s">
        <v>43</v>
      </c>
      <c r="C1" s="17" t="s">
        <v>44</v>
      </c>
      <c r="D1" s="22" t="s">
        <v>45</v>
      </c>
      <c r="E1" s="17" t="s">
        <v>46</v>
      </c>
      <c r="F1" s="17" t="s">
        <v>47</v>
      </c>
      <c r="G1" s="22" t="s">
        <v>45</v>
      </c>
      <c r="H1" s="17" t="s">
        <v>48</v>
      </c>
      <c r="I1" s="17" t="s">
        <v>49</v>
      </c>
      <c r="J1" s="22" t="s">
        <v>45</v>
      </c>
    </row>
    <row r="2" spans="1:15" ht="19.5" customHeight="1" x14ac:dyDescent="0.25">
      <c r="A2" s="101"/>
      <c r="B2" s="17" t="s">
        <v>50</v>
      </c>
      <c r="C2" s="17" t="s">
        <v>51</v>
      </c>
      <c r="D2" s="17" t="s">
        <v>52</v>
      </c>
      <c r="E2" s="17" t="s">
        <v>50</v>
      </c>
      <c r="F2" s="17" t="s">
        <v>51</v>
      </c>
      <c r="G2" s="17" t="s">
        <v>52</v>
      </c>
      <c r="H2" s="17" t="s">
        <v>50</v>
      </c>
      <c r="I2" s="17" t="s">
        <v>51</v>
      </c>
      <c r="J2" s="17" t="s">
        <v>52</v>
      </c>
    </row>
    <row r="3" spans="1:15" x14ac:dyDescent="0.25">
      <c r="A3" s="2" t="s">
        <v>0</v>
      </c>
      <c r="B3" s="28">
        <v>13157</v>
      </c>
      <c r="C3" s="28">
        <v>6319</v>
      </c>
      <c r="D3" s="21">
        <f>C3/B3</f>
        <v>0.4802766588127993</v>
      </c>
      <c r="E3" s="28">
        <v>4800</v>
      </c>
      <c r="F3" s="28">
        <v>1077</v>
      </c>
      <c r="G3" s="21">
        <f>F3/E3</f>
        <v>0.22437499999999999</v>
      </c>
      <c r="H3" s="28">
        <f>B3+E3</f>
        <v>17957</v>
      </c>
      <c r="I3" s="28">
        <f>C3+F3</f>
        <v>7396</v>
      </c>
      <c r="J3" s="21">
        <f>I3/H3</f>
        <v>0.41187280726179204</v>
      </c>
      <c r="K3" s="2"/>
      <c r="L3" s="31"/>
      <c r="M3" s="47"/>
      <c r="N3" s="34"/>
      <c r="O3" s="47"/>
    </row>
    <row r="4" spans="1:15" x14ac:dyDescent="0.25">
      <c r="A4" s="2" t="s">
        <v>1</v>
      </c>
      <c r="B4" s="28">
        <v>7717</v>
      </c>
      <c r="C4" s="28">
        <v>11587</v>
      </c>
      <c r="D4" s="21">
        <f t="shared" ref="D4:D50" si="0">C4/B4</f>
        <v>1.501490216405339</v>
      </c>
      <c r="E4" s="28">
        <v>18790</v>
      </c>
      <c r="F4" s="28">
        <v>29630</v>
      </c>
      <c r="G4" s="21">
        <f t="shared" ref="G4:G50" si="1">F4/E4</f>
        <v>1.5769026077700905</v>
      </c>
      <c r="H4" s="28">
        <f t="shared" ref="H4:H49" si="2">B4+E4</f>
        <v>26507</v>
      </c>
      <c r="I4" s="28">
        <f t="shared" ref="I4:I49" si="3">C4+F4</f>
        <v>41217</v>
      </c>
      <c r="J4" s="21">
        <f t="shared" ref="J4:J50" si="4">I4/H4</f>
        <v>1.5549477496510355</v>
      </c>
      <c r="K4" s="2"/>
      <c r="L4" s="31"/>
      <c r="M4" s="47"/>
      <c r="N4" s="34"/>
      <c r="O4" s="47"/>
    </row>
    <row r="5" spans="1:15" x14ac:dyDescent="0.25">
      <c r="A5" s="2" t="s">
        <v>2</v>
      </c>
      <c r="B5" s="28">
        <v>52162</v>
      </c>
      <c r="C5" s="28">
        <v>39183</v>
      </c>
      <c r="D5" s="21">
        <f t="shared" si="0"/>
        <v>0.75117901920938612</v>
      </c>
      <c r="E5" s="28">
        <v>25500</v>
      </c>
      <c r="F5" s="28">
        <v>14583</v>
      </c>
      <c r="G5" s="21">
        <f t="shared" si="1"/>
        <v>0.57188235294117651</v>
      </c>
      <c r="H5" s="28">
        <f t="shared" si="2"/>
        <v>77662</v>
      </c>
      <c r="I5" s="28">
        <f t="shared" si="3"/>
        <v>53766</v>
      </c>
      <c r="J5" s="21">
        <f t="shared" si="4"/>
        <v>0.69230769230769229</v>
      </c>
      <c r="K5" s="2"/>
      <c r="L5" s="31"/>
      <c r="M5" s="47"/>
      <c r="N5" s="34"/>
      <c r="O5" s="47"/>
    </row>
    <row r="6" spans="1:15" x14ac:dyDescent="0.25">
      <c r="A6" s="2" t="s">
        <v>3</v>
      </c>
      <c r="B6" s="28">
        <v>12033</v>
      </c>
      <c r="C6" s="28">
        <v>9432</v>
      </c>
      <c r="D6" s="21">
        <f t="shared" si="0"/>
        <v>0.7838444278234854</v>
      </c>
      <c r="E6" s="28">
        <v>8676</v>
      </c>
      <c r="F6" s="28">
        <v>4520</v>
      </c>
      <c r="G6" s="21">
        <f t="shared" si="1"/>
        <v>0.52097740894421396</v>
      </c>
      <c r="H6" s="28">
        <f t="shared" si="2"/>
        <v>20709</v>
      </c>
      <c r="I6" s="28">
        <f t="shared" si="3"/>
        <v>13952</v>
      </c>
      <c r="J6" s="21">
        <f t="shared" si="4"/>
        <v>0.6737167415133517</v>
      </c>
      <c r="K6" s="2"/>
      <c r="L6" s="31"/>
      <c r="M6" s="47"/>
      <c r="N6" s="34"/>
      <c r="O6" s="47"/>
    </row>
    <row r="7" spans="1:15" x14ac:dyDescent="0.25">
      <c r="A7" s="2" t="s">
        <v>4</v>
      </c>
      <c r="B7" s="28">
        <v>18140</v>
      </c>
      <c r="C7" s="28">
        <v>13668</v>
      </c>
      <c r="D7" s="21">
        <f t="shared" si="0"/>
        <v>0.75347298787210581</v>
      </c>
      <c r="E7" s="28">
        <v>1790</v>
      </c>
      <c r="F7" s="28">
        <v>1603</v>
      </c>
      <c r="G7" s="21">
        <f t="shared" si="1"/>
        <v>0.89553072625698327</v>
      </c>
      <c r="H7" s="28">
        <f t="shared" si="2"/>
        <v>19930</v>
      </c>
      <c r="I7" s="28">
        <f t="shared" si="3"/>
        <v>15271</v>
      </c>
      <c r="J7" s="21">
        <f t="shared" si="4"/>
        <v>0.76623181133968887</v>
      </c>
      <c r="K7" s="2"/>
      <c r="L7" s="31"/>
      <c r="M7" s="47"/>
      <c r="N7" s="34"/>
      <c r="O7" s="47"/>
    </row>
    <row r="8" spans="1:15" x14ac:dyDescent="0.25">
      <c r="A8" s="2" t="s">
        <v>5</v>
      </c>
      <c r="B8" s="28">
        <v>6989</v>
      </c>
      <c r="C8" s="28">
        <v>4856.9999999999991</v>
      </c>
      <c r="D8" s="21">
        <f t="shared" si="0"/>
        <v>0.69494920589497766</v>
      </c>
      <c r="E8" s="28">
        <v>5845</v>
      </c>
      <c r="F8" s="28">
        <v>3995</v>
      </c>
      <c r="G8" s="21">
        <f t="shared" si="1"/>
        <v>0.68349016253207873</v>
      </c>
      <c r="H8" s="28">
        <f t="shared" si="2"/>
        <v>12834</v>
      </c>
      <c r="I8" s="28">
        <f t="shared" si="3"/>
        <v>8852</v>
      </c>
      <c r="J8" s="21">
        <f t="shared" si="4"/>
        <v>0.68973040361539661</v>
      </c>
      <c r="K8" s="2"/>
      <c r="L8" s="31"/>
      <c r="M8" s="47"/>
      <c r="N8" s="34"/>
      <c r="O8" s="47"/>
    </row>
    <row r="9" spans="1:15" ht="15.75" x14ac:dyDescent="0.25">
      <c r="A9" s="2" t="s">
        <v>57</v>
      </c>
      <c r="B9" s="76">
        <v>12</v>
      </c>
      <c r="C9" s="76">
        <v>7</v>
      </c>
      <c r="D9" s="21">
        <f t="shared" si="0"/>
        <v>0.58333333333333337</v>
      </c>
      <c r="E9" s="76">
        <v>28</v>
      </c>
      <c r="F9" s="76">
        <v>6</v>
      </c>
      <c r="G9" s="21">
        <f t="shared" si="1"/>
        <v>0.21428571428571427</v>
      </c>
      <c r="H9" s="28">
        <f t="shared" si="2"/>
        <v>40</v>
      </c>
      <c r="I9" s="28">
        <f t="shared" si="3"/>
        <v>13</v>
      </c>
      <c r="J9" s="21">
        <f t="shared" si="4"/>
        <v>0.32500000000000001</v>
      </c>
      <c r="K9" s="2"/>
      <c r="L9" s="31"/>
      <c r="M9" s="47"/>
      <c r="N9" s="34"/>
      <c r="O9" s="47"/>
    </row>
    <row r="10" spans="1:15" x14ac:dyDescent="0.25">
      <c r="A10" s="2" t="s">
        <v>6</v>
      </c>
      <c r="B10" s="28">
        <v>23200</v>
      </c>
      <c r="C10" s="28">
        <v>20993</v>
      </c>
      <c r="D10" s="21">
        <f t="shared" si="0"/>
        <v>0.90487068965517237</v>
      </c>
      <c r="E10" s="28">
        <v>13750</v>
      </c>
      <c r="F10" s="28">
        <v>8120</v>
      </c>
      <c r="G10" s="21">
        <f t="shared" si="1"/>
        <v>0.5905454545454546</v>
      </c>
      <c r="H10" s="28">
        <f t="shared" si="2"/>
        <v>36950</v>
      </c>
      <c r="I10" s="28">
        <f t="shared" si="3"/>
        <v>29113</v>
      </c>
      <c r="J10" s="21">
        <f t="shared" si="4"/>
        <v>0.78790257104194861</v>
      </c>
      <c r="K10" s="2"/>
      <c r="L10" s="31"/>
      <c r="M10" s="47"/>
      <c r="N10" s="34"/>
      <c r="O10" s="47"/>
    </row>
    <row r="11" spans="1:15" x14ac:dyDescent="0.25">
      <c r="A11" s="2" t="s">
        <v>7</v>
      </c>
      <c r="B11" s="28">
        <v>132</v>
      </c>
      <c r="C11" s="28">
        <v>91</v>
      </c>
      <c r="D11" s="21">
        <f t="shared" si="0"/>
        <v>0.68939393939393945</v>
      </c>
      <c r="E11" s="28">
        <v>71</v>
      </c>
      <c r="F11" s="28">
        <v>21</v>
      </c>
      <c r="G11" s="21">
        <f t="shared" si="1"/>
        <v>0.29577464788732394</v>
      </c>
      <c r="H11" s="28">
        <f t="shared" si="2"/>
        <v>203</v>
      </c>
      <c r="I11" s="28">
        <f t="shared" si="3"/>
        <v>112</v>
      </c>
      <c r="J11" s="21">
        <f t="shared" si="4"/>
        <v>0.55172413793103448</v>
      </c>
      <c r="K11" s="2"/>
      <c r="L11" s="31"/>
      <c r="M11" s="47"/>
      <c r="N11" s="34"/>
      <c r="O11" s="47"/>
    </row>
    <row r="12" spans="1:15" x14ac:dyDescent="0.25">
      <c r="A12" s="2" t="s">
        <v>8</v>
      </c>
      <c r="B12" s="28">
        <v>18608</v>
      </c>
      <c r="C12" s="28">
        <v>8881.9999999999982</v>
      </c>
      <c r="D12" s="21">
        <f t="shared" si="0"/>
        <v>0.47732158211521919</v>
      </c>
      <c r="E12" s="28">
        <v>25434</v>
      </c>
      <c r="F12" s="28">
        <v>11399</v>
      </c>
      <c r="G12" s="21">
        <f t="shared" si="1"/>
        <v>0.44817960210741525</v>
      </c>
      <c r="H12" s="28">
        <f t="shared" si="2"/>
        <v>44042</v>
      </c>
      <c r="I12" s="28">
        <f t="shared" si="3"/>
        <v>20281</v>
      </c>
      <c r="J12" s="21">
        <f t="shared" si="4"/>
        <v>0.46049225739067257</v>
      </c>
      <c r="K12" s="2"/>
      <c r="L12" s="31"/>
      <c r="M12" s="47"/>
      <c r="N12" s="34"/>
      <c r="O12" s="47"/>
    </row>
    <row r="13" spans="1:15" x14ac:dyDescent="0.25">
      <c r="A13" s="2" t="s">
        <v>9</v>
      </c>
      <c r="B13" s="28">
        <v>51103</v>
      </c>
      <c r="C13" s="28">
        <v>43619</v>
      </c>
      <c r="D13" s="21">
        <f t="shared" si="0"/>
        <v>0.85355067217188818</v>
      </c>
      <c r="E13" s="28">
        <v>12884</v>
      </c>
      <c r="F13" s="28">
        <v>13688</v>
      </c>
      <c r="G13" s="21">
        <f t="shared" si="1"/>
        <v>1.0624029804408568</v>
      </c>
      <c r="H13" s="28">
        <f t="shared" si="2"/>
        <v>63987</v>
      </c>
      <c r="I13" s="28">
        <f t="shared" si="3"/>
        <v>57307</v>
      </c>
      <c r="J13" s="21">
        <f t="shared" si="4"/>
        <v>0.895603794520762</v>
      </c>
      <c r="K13" s="2"/>
      <c r="L13" s="31"/>
      <c r="M13" s="47"/>
      <c r="N13" s="34"/>
      <c r="O13" s="47"/>
    </row>
    <row r="14" spans="1:15" x14ac:dyDescent="0.25">
      <c r="A14" s="2" t="s">
        <v>10</v>
      </c>
      <c r="B14" s="28">
        <v>31318</v>
      </c>
      <c r="C14" s="28">
        <v>10342</v>
      </c>
      <c r="D14" s="21">
        <f t="shared" si="0"/>
        <v>0.33022542946548311</v>
      </c>
      <c r="E14" s="28">
        <v>3163</v>
      </c>
      <c r="F14" s="28">
        <v>2456</v>
      </c>
      <c r="G14" s="21">
        <f t="shared" si="1"/>
        <v>0.7764780271893772</v>
      </c>
      <c r="H14" s="28">
        <f t="shared" si="2"/>
        <v>34481</v>
      </c>
      <c r="I14" s="28">
        <f t="shared" si="3"/>
        <v>12798</v>
      </c>
      <c r="J14" s="21">
        <f t="shared" si="4"/>
        <v>0.37116092920738958</v>
      </c>
      <c r="K14" s="2"/>
      <c r="L14" s="31"/>
      <c r="M14" s="47"/>
      <c r="N14" s="34"/>
      <c r="O14" s="47"/>
    </row>
    <row r="15" spans="1:15" x14ac:dyDescent="0.25">
      <c r="A15" s="2" t="s">
        <v>11</v>
      </c>
      <c r="B15" s="28">
        <v>13345</v>
      </c>
      <c r="C15" s="28">
        <v>9979</v>
      </c>
      <c r="D15" s="21">
        <f t="shared" si="0"/>
        <v>0.74777070063694262</v>
      </c>
      <c r="E15" s="28">
        <v>10078</v>
      </c>
      <c r="F15" s="28">
        <v>8517</v>
      </c>
      <c r="G15" s="21">
        <f t="shared" si="1"/>
        <v>0.84510815638023418</v>
      </c>
      <c r="H15" s="28">
        <f t="shared" si="2"/>
        <v>23423</v>
      </c>
      <c r="I15" s="28">
        <f t="shared" si="3"/>
        <v>18496</v>
      </c>
      <c r="J15" s="21">
        <f t="shared" si="4"/>
        <v>0.78965119754087865</v>
      </c>
      <c r="K15" s="2"/>
      <c r="L15" s="31"/>
      <c r="M15" s="47"/>
      <c r="N15" s="34"/>
      <c r="O15" s="47"/>
    </row>
    <row r="16" spans="1:15" x14ac:dyDescent="0.25">
      <c r="A16" s="2" t="s">
        <v>12</v>
      </c>
      <c r="B16" s="28">
        <v>22</v>
      </c>
      <c r="C16" s="28">
        <v>10</v>
      </c>
      <c r="D16" s="21">
        <f t="shared" si="0"/>
        <v>0.45454545454545453</v>
      </c>
      <c r="E16" s="28">
        <v>60</v>
      </c>
      <c r="F16" s="28">
        <v>10</v>
      </c>
      <c r="G16" s="21">
        <f t="shared" si="1"/>
        <v>0.16666666666666666</v>
      </c>
      <c r="H16" s="28">
        <f t="shared" si="2"/>
        <v>82</v>
      </c>
      <c r="I16" s="28">
        <f t="shared" si="3"/>
        <v>20</v>
      </c>
      <c r="J16" s="21">
        <f t="shared" si="4"/>
        <v>0.24390243902439024</v>
      </c>
      <c r="K16" s="2"/>
      <c r="L16" s="31"/>
      <c r="M16" s="47"/>
      <c r="N16" s="34"/>
      <c r="O16" s="47"/>
    </row>
    <row r="17" spans="1:15" x14ac:dyDescent="0.25">
      <c r="A17" s="2" t="s">
        <v>13</v>
      </c>
      <c r="B17" s="28">
        <v>14552</v>
      </c>
      <c r="C17" s="28">
        <v>8405</v>
      </c>
      <c r="D17" s="21">
        <f t="shared" si="0"/>
        <v>0.57758383727322704</v>
      </c>
      <c r="E17" s="28">
        <v>12673</v>
      </c>
      <c r="F17" s="28">
        <v>4116</v>
      </c>
      <c r="G17" s="21">
        <f t="shared" si="1"/>
        <v>0.32478497593308608</v>
      </c>
      <c r="H17" s="28">
        <f t="shared" si="2"/>
        <v>27225</v>
      </c>
      <c r="I17" s="28">
        <f t="shared" si="3"/>
        <v>12521</v>
      </c>
      <c r="J17" s="21">
        <f t="shared" si="4"/>
        <v>0.45990817263544537</v>
      </c>
      <c r="K17" s="2"/>
      <c r="L17" s="31"/>
      <c r="M17" s="47"/>
      <c r="N17" s="34"/>
      <c r="O17" s="47"/>
    </row>
    <row r="18" spans="1:15" x14ac:dyDescent="0.25">
      <c r="A18" s="2" t="s">
        <v>14</v>
      </c>
      <c r="B18" s="28">
        <v>24986</v>
      </c>
      <c r="C18" s="28">
        <v>20738</v>
      </c>
      <c r="D18" s="21">
        <f t="shared" si="0"/>
        <v>0.82998479148323057</v>
      </c>
      <c r="E18" s="28">
        <v>24956</v>
      </c>
      <c r="F18" s="28">
        <v>21497</v>
      </c>
      <c r="G18" s="21">
        <f t="shared" si="1"/>
        <v>0.86139605706042632</v>
      </c>
      <c r="H18" s="28">
        <f t="shared" si="2"/>
        <v>49942</v>
      </c>
      <c r="I18" s="28">
        <f t="shared" si="3"/>
        <v>42235</v>
      </c>
      <c r="J18" s="21">
        <f t="shared" si="4"/>
        <v>0.84568098994834007</v>
      </c>
      <c r="K18" s="2"/>
      <c r="L18" s="31"/>
      <c r="M18" s="47"/>
      <c r="N18" s="34"/>
      <c r="O18" s="47"/>
    </row>
    <row r="19" spans="1:15" x14ac:dyDescent="0.25">
      <c r="A19" s="2" t="s">
        <v>15</v>
      </c>
      <c r="B19" s="28">
        <v>12500</v>
      </c>
      <c r="C19" s="28">
        <v>11250</v>
      </c>
      <c r="D19" s="21">
        <f t="shared" si="0"/>
        <v>0.9</v>
      </c>
      <c r="E19" s="28">
        <v>8410</v>
      </c>
      <c r="F19" s="28">
        <v>5216</v>
      </c>
      <c r="G19" s="21">
        <f t="shared" si="1"/>
        <v>0.6202140309155767</v>
      </c>
      <c r="H19" s="28">
        <f t="shared" si="2"/>
        <v>20910</v>
      </c>
      <c r="I19" s="28">
        <f t="shared" si="3"/>
        <v>16466</v>
      </c>
      <c r="J19" s="21">
        <f t="shared" si="4"/>
        <v>0.7874701099952176</v>
      </c>
      <c r="K19" s="2"/>
      <c r="L19" s="31"/>
      <c r="M19" s="47"/>
      <c r="N19" s="34"/>
      <c r="O19" s="47"/>
    </row>
    <row r="20" spans="1:15" x14ac:dyDescent="0.25">
      <c r="A20" s="2" t="s">
        <v>16</v>
      </c>
      <c r="B20" s="28">
        <v>11859</v>
      </c>
      <c r="C20" s="28">
        <v>1824</v>
      </c>
      <c r="D20" s="21">
        <f t="shared" si="0"/>
        <v>0.15380723501138377</v>
      </c>
      <c r="E20" s="28">
        <v>20867</v>
      </c>
      <c r="F20" s="28">
        <v>1245</v>
      </c>
      <c r="G20" s="21">
        <f t="shared" si="1"/>
        <v>5.9663583648823501E-2</v>
      </c>
      <c r="H20" s="28">
        <f t="shared" si="2"/>
        <v>32726</v>
      </c>
      <c r="I20" s="28">
        <f t="shared" si="3"/>
        <v>3069</v>
      </c>
      <c r="J20" s="21">
        <f t="shared" si="4"/>
        <v>9.3778646947381292E-2</v>
      </c>
      <c r="K20" s="2"/>
      <c r="L20" s="31"/>
      <c r="M20" s="47"/>
      <c r="N20" s="34"/>
      <c r="O20" s="47"/>
    </row>
    <row r="21" spans="1:15" x14ac:dyDescent="0.25">
      <c r="A21" s="2" t="s">
        <v>17</v>
      </c>
      <c r="B21" s="28">
        <v>389</v>
      </c>
      <c r="C21" s="28">
        <v>73</v>
      </c>
      <c r="D21" s="21">
        <f t="shared" si="0"/>
        <v>0.18766066838046272</v>
      </c>
      <c r="E21" s="28">
        <v>153</v>
      </c>
      <c r="F21" s="28">
        <v>43</v>
      </c>
      <c r="G21" s="21">
        <f t="shared" si="1"/>
        <v>0.28104575163398693</v>
      </c>
      <c r="H21" s="28">
        <f t="shared" si="2"/>
        <v>542</v>
      </c>
      <c r="I21" s="28">
        <f t="shared" si="3"/>
        <v>116</v>
      </c>
      <c r="J21" s="21">
        <f t="shared" si="4"/>
        <v>0.2140221402214022</v>
      </c>
      <c r="K21" s="2"/>
      <c r="L21" s="31"/>
      <c r="M21" s="47"/>
      <c r="N21" s="34"/>
      <c r="O21" s="47"/>
    </row>
    <row r="22" spans="1:15" x14ac:dyDescent="0.25">
      <c r="A22" s="2" t="s">
        <v>18</v>
      </c>
      <c r="B22" s="28">
        <v>20734</v>
      </c>
      <c r="C22" s="28">
        <v>12319</v>
      </c>
      <c r="D22" s="21">
        <f t="shared" si="0"/>
        <v>0.59414488280119615</v>
      </c>
      <c r="E22" s="28">
        <v>2033</v>
      </c>
      <c r="F22" s="28">
        <v>1887</v>
      </c>
      <c r="G22" s="21">
        <f t="shared" si="1"/>
        <v>0.9281849483521889</v>
      </c>
      <c r="H22" s="28">
        <f t="shared" si="2"/>
        <v>22767</v>
      </c>
      <c r="I22" s="28">
        <f t="shared" si="3"/>
        <v>14206</v>
      </c>
      <c r="J22" s="21">
        <f t="shared" si="4"/>
        <v>0.62397329468089779</v>
      </c>
      <c r="K22" s="2"/>
      <c r="L22" s="31"/>
      <c r="M22" s="47"/>
      <c r="N22" s="34"/>
      <c r="O22" s="47"/>
    </row>
    <row r="23" spans="1:15" ht="15.75" x14ac:dyDescent="0.25">
      <c r="A23" s="2" t="s">
        <v>53</v>
      </c>
      <c r="B23" s="68">
        <v>1260</v>
      </c>
      <c r="C23" s="68">
        <v>600</v>
      </c>
      <c r="D23" s="21">
        <f>C23/B23</f>
        <v>0.47619047619047616</v>
      </c>
      <c r="E23" s="68">
        <v>1500</v>
      </c>
      <c r="F23" s="68">
        <v>210</v>
      </c>
      <c r="G23" s="21">
        <f t="shared" si="1"/>
        <v>0.14000000000000001</v>
      </c>
      <c r="H23" s="28">
        <f t="shared" si="2"/>
        <v>2760</v>
      </c>
      <c r="I23" s="28">
        <f t="shared" si="3"/>
        <v>810</v>
      </c>
      <c r="J23" s="21">
        <f t="shared" si="4"/>
        <v>0.29347826086956524</v>
      </c>
      <c r="K23" s="2"/>
      <c r="L23" s="31"/>
      <c r="M23" s="47"/>
      <c r="N23" s="34"/>
      <c r="O23" s="47"/>
    </row>
    <row r="24" spans="1:15" x14ac:dyDescent="0.25">
      <c r="A24" s="2" t="s">
        <v>19</v>
      </c>
      <c r="B24" s="28">
        <v>26117</v>
      </c>
      <c r="C24" s="28">
        <v>10704</v>
      </c>
      <c r="D24" s="21">
        <f t="shared" si="0"/>
        <v>0.40984799172952485</v>
      </c>
      <c r="E24" s="28">
        <v>26068</v>
      </c>
      <c r="F24" s="28">
        <v>5795</v>
      </c>
      <c r="G24" s="21">
        <f t="shared" si="1"/>
        <v>0.22230320699708456</v>
      </c>
      <c r="H24" s="28">
        <f t="shared" si="2"/>
        <v>52185</v>
      </c>
      <c r="I24" s="28">
        <f t="shared" si="3"/>
        <v>16499</v>
      </c>
      <c r="J24" s="21">
        <f t="shared" si="4"/>
        <v>0.31616364855801476</v>
      </c>
      <c r="K24" s="2"/>
      <c r="L24" s="31"/>
      <c r="M24" s="47"/>
      <c r="N24" s="34"/>
      <c r="O24" s="47"/>
    </row>
    <row r="25" spans="1:15" x14ac:dyDescent="0.25">
      <c r="A25" s="2" t="s">
        <v>20</v>
      </c>
      <c r="B25" s="28">
        <v>11930</v>
      </c>
      <c r="C25" s="28">
        <v>3260</v>
      </c>
      <c r="D25" s="21">
        <f t="shared" si="0"/>
        <v>0.27326068734283321</v>
      </c>
      <c r="E25" s="28">
        <v>13160</v>
      </c>
      <c r="F25" s="28">
        <v>6860</v>
      </c>
      <c r="G25" s="21">
        <f t="shared" si="1"/>
        <v>0.52127659574468088</v>
      </c>
      <c r="H25" s="28">
        <f t="shared" si="2"/>
        <v>25090</v>
      </c>
      <c r="I25" s="28">
        <f t="shared" si="3"/>
        <v>10120</v>
      </c>
      <c r="J25" s="21">
        <f t="shared" si="4"/>
        <v>0.40334794738939816</v>
      </c>
      <c r="K25" s="2"/>
      <c r="L25" s="31"/>
      <c r="M25" s="47"/>
      <c r="N25" s="34"/>
      <c r="O25" s="47"/>
    </row>
    <row r="26" spans="1:15" x14ac:dyDescent="0.25">
      <c r="A26" s="2" t="s">
        <v>54</v>
      </c>
      <c r="B26" s="28">
        <v>7</v>
      </c>
      <c r="C26" s="28">
        <v>2</v>
      </c>
      <c r="D26" s="21">
        <v>0</v>
      </c>
      <c r="E26" s="28">
        <v>14</v>
      </c>
      <c r="F26" s="28">
        <v>4</v>
      </c>
      <c r="G26" s="21">
        <f t="shared" si="1"/>
        <v>0.2857142857142857</v>
      </c>
      <c r="H26" s="28">
        <f t="shared" si="2"/>
        <v>21</v>
      </c>
      <c r="I26" s="29">
        <f t="shared" si="3"/>
        <v>6</v>
      </c>
      <c r="J26" s="21">
        <v>0</v>
      </c>
      <c r="K26" s="2"/>
      <c r="L26" s="31"/>
      <c r="M26" s="47"/>
      <c r="N26" s="34"/>
      <c r="O26" s="47"/>
    </row>
    <row r="27" spans="1:15" x14ac:dyDescent="0.25">
      <c r="A27" s="2" t="s">
        <v>21</v>
      </c>
      <c r="B27" s="28">
        <v>281</v>
      </c>
      <c r="C27" s="28">
        <v>130</v>
      </c>
      <c r="D27" s="21">
        <f t="shared" si="0"/>
        <v>0.46263345195729538</v>
      </c>
      <c r="E27" s="28">
        <v>297</v>
      </c>
      <c r="F27" s="28">
        <v>11</v>
      </c>
      <c r="G27" s="21">
        <f t="shared" si="1"/>
        <v>3.7037037037037035E-2</v>
      </c>
      <c r="H27" s="28">
        <f t="shared" si="2"/>
        <v>578</v>
      </c>
      <c r="I27" s="28">
        <f t="shared" si="3"/>
        <v>141</v>
      </c>
      <c r="J27" s="21">
        <f t="shared" si="4"/>
        <v>0.24394463667820068</v>
      </c>
      <c r="K27" s="2"/>
      <c r="L27" s="31"/>
      <c r="M27" s="47"/>
      <c r="N27" s="34"/>
      <c r="O27" s="47"/>
    </row>
    <row r="28" spans="1:15" x14ac:dyDescent="0.25">
      <c r="A28" s="2" t="s">
        <v>22</v>
      </c>
      <c r="B28" s="28">
        <v>58482</v>
      </c>
      <c r="C28" s="28">
        <v>42288</v>
      </c>
      <c r="D28" s="21">
        <f t="shared" si="0"/>
        <v>0.72309428542115528</v>
      </c>
      <c r="E28" s="28">
        <v>35798</v>
      </c>
      <c r="F28" s="28">
        <v>16839</v>
      </c>
      <c r="G28" s="21">
        <f t="shared" si="1"/>
        <v>0.47038940722945416</v>
      </c>
      <c r="H28" s="28">
        <f t="shared" si="2"/>
        <v>94280</v>
      </c>
      <c r="I28" s="28">
        <f t="shared" si="3"/>
        <v>59127</v>
      </c>
      <c r="J28" s="21">
        <f t="shared" si="4"/>
        <v>0.62714255409418751</v>
      </c>
      <c r="K28" s="2"/>
      <c r="L28" s="31"/>
      <c r="M28" s="47"/>
      <c r="N28" s="34"/>
      <c r="O28" s="47"/>
    </row>
    <row r="29" spans="1:15" x14ac:dyDescent="0.25">
      <c r="A29" s="2" t="s">
        <v>23</v>
      </c>
      <c r="B29" s="28">
        <v>12507</v>
      </c>
      <c r="C29" s="28">
        <v>8197</v>
      </c>
      <c r="D29" s="21">
        <f t="shared" si="0"/>
        <v>0.65539297993123846</v>
      </c>
      <c r="E29" s="28">
        <v>18540</v>
      </c>
      <c r="F29" s="28">
        <v>12444</v>
      </c>
      <c r="G29" s="21">
        <f t="shared" si="1"/>
        <v>0.67119741100323627</v>
      </c>
      <c r="H29" s="28">
        <f t="shared" si="2"/>
        <v>31047</v>
      </c>
      <c r="I29" s="28">
        <f t="shared" si="3"/>
        <v>20641</v>
      </c>
      <c r="J29" s="21">
        <f t="shared" si="4"/>
        <v>0.6648307404902245</v>
      </c>
      <c r="K29" s="2"/>
      <c r="L29" s="31"/>
      <c r="M29" s="47"/>
      <c r="N29" s="34"/>
      <c r="O29" s="47"/>
    </row>
    <row r="30" spans="1:15" x14ac:dyDescent="0.25">
      <c r="A30" s="2" t="s">
        <v>55</v>
      </c>
      <c r="B30" s="28">
        <v>6</v>
      </c>
      <c r="C30" s="28">
        <v>3</v>
      </c>
      <c r="D30" s="21">
        <f t="shared" si="0"/>
        <v>0.5</v>
      </c>
      <c r="E30" s="28">
        <v>3</v>
      </c>
      <c r="F30" s="28">
        <v>1</v>
      </c>
      <c r="G30" s="21">
        <f t="shared" si="1"/>
        <v>0.33333333333333331</v>
      </c>
      <c r="H30" s="28">
        <f t="shared" si="2"/>
        <v>9</v>
      </c>
      <c r="I30" s="28">
        <f t="shared" si="3"/>
        <v>4</v>
      </c>
      <c r="J30" s="21">
        <f t="shared" si="4"/>
        <v>0.44444444444444442</v>
      </c>
      <c r="K30" s="2"/>
      <c r="L30" s="31"/>
      <c r="M30" s="47"/>
      <c r="N30" s="34"/>
      <c r="O30" s="47"/>
    </row>
    <row r="31" spans="1:15" x14ac:dyDescent="0.25">
      <c r="A31" s="2" t="s">
        <v>24</v>
      </c>
      <c r="B31" s="28">
        <v>23654</v>
      </c>
      <c r="C31" s="28">
        <v>13188</v>
      </c>
      <c r="D31" s="21">
        <f t="shared" si="0"/>
        <v>0.55753783715227867</v>
      </c>
      <c r="E31" s="28">
        <v>21621</v>
      </c>
      <c r="F31" s="28">
        <v>8583</v>
      </c>
      <c r="G31" s="21">
        <f t="shared" si="1"/>
        <v>0.39697516303593727</v>
      </c>
      <c r="H31" s="28">
        <f t="shared" si="2"/>
        <v>45275</v>
      </c>
      <c r="I31" s="28">
        <f t="shared" si="3"/>
        <v>21771</v>
      </c>
      <c r="J31" s="21">
        <f t="shared" si="4"/>
        <v>0.48086140254003312</v>
      </c>
      <c r="K31" s="2"/>
      <c r="L31" s="31"/>
      <c r="M31" s="47"/>
      <c r="N31" s="34"/>
      <c r="O31" s="47"/>
    </row>
    <row r="32" spans="1:15" x14ac:dyDescent="0.25">
      <c r="A32" s="2" t="s">
        <v>25</v>
      </c>
      <c r="B32" s="28">
        <v>371</v>
      </c>
      <c r="C32" s="28">
        <v>265</v>
      </c>
      <c r="D32" s="21">
        <f t="shared" si="0"/>
        <v>0.7142857142857143</v>
      </c>
      <c r="E32" s="28">
        <v>323</v>
      </c>
      <c r="F32" s="28">
        <v>137</v>
      </c>
      <c r="G32" s="21">
        <f t="shared" si="1"/>
        <v>0.42414860681114552</v>
      </c>
      <c r="H32" s="28">
        <f t="shared" si="2"/>
        <v>694</v>
      </c>
      <c r="I32" s="28">
        <f t="shared" si="3"/>
        <v>402</v>
      </c>
      <c r="J32" s="21">
        <f t="shared" si="4"/>
        <v>0.57925072046109505</v>
      </c>
      <c r="K32" s="2"/>
      <c r="L32" s="31"/>
      <c r="M32" s="47"/>
      <c r="N32" s="34"/>
      <c r="O32" s="47"/>
    </row>
    <row r="33" spans="1:15" x14ac:dyDescent="0.25">
      <c r="A33" s="2" t="s">
        <v>26</v>
      </c>
      <c r="B33" s="28">
        <v>49373</v>
      </c>
      <c r="C33" s="28">
        <v>25740</v>
      </c>
      <c r="D33" s="21">
        <f t="shared" si="0"/>
        <v>0.52133757316752072</v>
      </c>
      <c r="E33" s="28">
        <v>8026</v>
      </c>
      <c r="F33" s="28">
        <v>3725</v>
      </c>
      <c r="G33" s="21">
        <f t="shared" si="1"/>
        <v>0.46411662098180911</v>
      </c>
      <c r="H33" s="28">
        <f t="shared" si="2"/>
        <v>57399</v>
      </c>
      <c r="I33" s="28">
        <f t="shared" si="3"/>
        <v>29465</v>
      </c>
      <c r="J33" s="21">
        <f t="shared" si="4"/>
        <v>0.51333646927646825</v>
      </c>
      <c r="K33" s="2"/>
      <c r="L33" s="31"/>
      <c r="M33" s="47"/>
      <c r="N33" s="34"/>
      <c r="O33" s="47"/>
    </row>
    <row r="34" spans="1:15" x14ac:dyDescent="0.25">
      <c r="A34" s="2" t="s">
        <v>27</v>
      </c>
      <c r="B34" s="28">
        <v>16658</v>
      </c>
      <c r="C34" s="28">
        <v>15508</v>
      </c>
      <c r="D34" s="21">
        <f t="shared" si="0"/>
        <v>0.93096410133269303</v>
      </c>
      <c r="E34" s="28">
        <v>18334</v>
      </c>
      <c r="F34" s="28">
        <v>18321</v>
      </c>
      <c r="G34" s="21">
        <f t="shared" si="1"/>
        <v>0.99929093487509546</v>
      </c>
      <c r="H34" s="28">
        <f t="shared" si="2"/>
        <v>34992</v>
      </c>
      <c r="I34" s="28">
        <f t="shared" si="3"/>
        <v>33829</v>
      </c>
      <c r="J34" s="21">
        <f t="shared" si="4"/>
        <v>0.96676383173296754</v>
      </c>
      <c r="K34" s="2"/>
      <c r="L34" s="31"/>
      <c r="M34" s="47"/>
      <c r="N34" s="34"/>
      <c r="O34" s="47"/>
    </row>
    <row r="35" spans="1:15" x14ac:dyDescent="0.25">
      <c r="A35" s="2" t="s">
        <v>28</v>
      </c>
      <c r="B35" s="28">
        <v>26130</v>
      </c>
      <c r="C35" s="28">
        <v>18657</v>
      </c>
      <c r="D35" s="21">
        <f t="shared" si="0"/>
        <v>0.71400688863375428</v>
      </c>
      <c r="E35" s="28">
        <v>15759</v>
      </c>
      <c r="F35" s="28">
        <v>19054</v>
      </c>
      <c r="G35" s="21">
        <f t="shared" si="1"/>
        <v>1.2090868709943525</v>
      </c>
      <c r="H35" s="28">
        <f t="shared" si="2"/>
        <v>41889</v>
      </c>
      <c r="I35" s="28">
        <f t="shared" si="3"/>
        <v>37711</v>
      </c>
      <c r="J35" s="21">
        <f t="shared" si="4"/>
        <v>0.90026021151137525</v>
      </c>
      <c r="K35" s="2"/>
      <c r="L35" s="31"/>
      <c r="M35" s="47"/>
      <c r="N35" s="34"/>
      <c r="O35" s="47"/>
    </row>
    <row r="36" spans="1:15" x14ac:dyDescent="0.25">
      <c r="A36" s="2" t="s">
        <v>29</v>
      </c>
      <c r="B36" s="28">
        <v>39077</v>
      </c>
      <c r="C36" s="28">
        <v>13872</v>
      </c>
      <c r="D36" s="21">
        <f t="shared" si="0"/>
        <v>0.35499142718222998</v>
      </c>
      <c r="E36" s="28">
        <v>17097</v>
      </c>
      <c r="F36" s="28">
        <v>13551</v>
      </c>
      <c r="G36" s="21">
        <f t="shared" si="1"/>
        <v>0.79259519213897178</v>
      </c>
      <c r="H36" s="28">
        <f t="shared" si="2"/>
        <v>56174</v>
      </c>
      <c r="I36" s="28">
        <f t="shared" si="3"/>
        <v>27423</v>
      </c>
      <c r="J36" s="21">
        <f t="shared" si="4"/>
        <v>0.48817958486132373</v>
      </c>
      <c r="K36" s="2"/>
      <c r="L36" s="31"/>
      <c r="M36" s="47"/>
      <c r="N36" s="34"/>
      <c r="O36" s="47"/>
    </row>
    <row r="37" spans="1:15" x14ac:dyDescent="0.25">
      <c r="A37" s="2" t="s">
        <v>30</v>
      </c>
      <c r="B37" s="28">
        <v>3500</v>
      </c>
      <c r="C37" s="28">
        <v>2052</v>
      </c>
      <c r="D37" s="21">
        <f t="shared" si="0"/>
        <v>0.5862857142857143</v>
      </c>
      <c r="E37" s="28">
        <v>652</v>
      </c>
      <c r="F37" s="28">
        <v>343</v>
      </c>
      <c r="G37" s="21">
        <f t="shared" si="1"/>
        <v>0.5260736196319018</v>
      </c>
      <c r="H37" s="28">
        <f t="shared" si="2"/>
        <v>4152</v>
      </c>
      <c r="I37" s="28">
        <f t="shared" si="3"/>
        <v>2395</v>
      </c>
      <c r="J37" s="21">
        <f t="shared" si="4"/>
        <v>0.57683044315992293</v>
      </c>
      <c r="K37" s="2"/>
      <c r="L37" s="31"/>
      <c r="M37" s="47"/>
      <c r="N37" s="34"/>
      <c r="O37" s="47"/>
    </row>
    <row r="38" spans="1:15" x14ac:dyDescent="0.25">
      <c r="A38" s="2" t="s">
        <v>31</v>
      </c>
      <c r="B38" s="28">
        <v>8270</v>
      </c>
      <c r="C38" s="28">
        <v>5820</v>
      </c>
      <c r="D38" s="21">
        <f t="shared" si="0"/>
        <v>0.70374848851269645</v>
      </c>
      <c r="E38" s="28">
        <v>10490</v>
      </c>
      <c r="F38" s="28">
        <v>361</v>
      </c>
      <c r="G38" s="21">
        <f t="shared" si="1"/>
        <v>3.4413727359389898E-2</v>
      </c>
      <c r="H38" s="28">
        <f t="shared" si="2"/>
        <v>18760</v>
      </c>
      <c r="I38" s="28">
        <f t="shared" si="3"/>
        <v>6181</v>
      </c>
      <c r="J38" s="21">
        <f t="shared" si="4"/>
        <v>0.32947761194029851</v>
      </c>
      <c r="K38" s="2"/>
      <c r="L38" s="31"/>
      <c r="M38" s="47"/>
      <c r="N38" s="34"/>
      <c r="O38" s="47"/>
    </row>
    <row r="39" spans="1:15" x14ac:dyDescent="0.25">
      <c r="A39" s="2" t="s">
        <v>32</v>
      </c>
      <c r="B39" s="28">
        <v>4780</v>
      </c>
      <c r="C39" s="28">
        <v>6428</v>
      </c>
      <c r="D39" s="21">
        <f t="shared" si="0"/>
        <v>1.3447698744769874</v>
      </c>
      <c r="E39" s="28">
        <v>260</v>
      </c>
      <c r="F39" s="28">
        <v>80</v>
      </c>
      <c r="G39" s="21">
        <f t="shared" si="1"/>
        <v>0.30769230769230771</v>
      </c>
      <c r="H39" s="28">
        <f t="shared" si="2"/>
        <v>5040</v>
      </c>
      <c r="I39" s="28">
        <f t="shared" si="3"/>
        <v>6508</v>
      </c>
      <c r="J39" s="21">
        <f t="shared" si="4"/>
        <v>1.2912698412698413</v>
      </c>
      <c r="K39" s="2"/>
      <c r="L39" s="31"/>
      <c r="M39" s="47"/>
      <c r="N39" s="34"/>
      <c r="O39" s="47"/>
    </row>
    <row r="40" spans="1:15" x14ac:dyDescent="0.25">
      <c r="A40" s="2" t="s">
        <v>33</v>
      </c>
      <c r="B40" s="28">
        <v>32238</v>
      </c>
      <c r="C40" s="28">
        <v>17327</v>
      </c>
      <c r="D40" s="21">
        <f t="shared" si="0"/>
        <v>0.53747130715304925</v>
      </c>
      <c r="E40" s="28">
        <v>11670</v>
      </c>
      <c r="F40" s="28">
        <v>5214</v>
      </c>
      <c r="G40" s="21">
        <f t="shared" si="1"/>
        <v>0.44678663239074551</v>
      </c>
      <c r="H40" s="28">
        <f t="shared" si="2"/>
        <v>43908</v>
      </c>
      <c r="I40" s="28">
        <f t="shared" si="3"/>
        <v>22541</v>
      </c>
      <c r="J40" s="21">
        <f t="shared" si="4"/>
        <v>0.51336886216634781</v>
      </c>
      <c r="K40" s="2"/>
      <c r="L40" s="31"/>
      <c r="M40" s="47"/>
      <c r="N40" s="34"/>
      <c r="O40" s="47"/>
    </row>
    <row r="41" spans="1:15" x14ac:dyDescent="0.25">
      <c r="A41" s="2" t="s">
        <v>34</v>
      </c>
      <c r="B41" s="28">
        <v>1106</v>
      </c>
      <c r="C41" s="28">
        <v>691</v>
      </c>
      <c r="D41" s="21">
        <f t="shared" si="0"/>
        <v>0.62477396021699816</v>
      </c>
      <c r="E41" s="28">
        <v>783</v>
      </c>
      <c r="F41" s="28">
        <v>315</v>
      </c>
      <c r="G41" s="21">
        <f t="shared" si="1"/>
        <v>0.40229885057471265</v>
      </c>
      <c r="H41" s="28">
        <f t="shared" si="2"/>
        <v>1889</v>
      </c>
      <c r="I41" s="28">
        <f t="shared" si="3"/>
        <v>1006</v>
      </c>
      <c r="J41" s="21">
        <f t="shared" si="4"/>
        <v>0.53255690841715198</v>
      </c>
      <c r="K41" s="2"/>
      <c r="L41" s="31"/>
      <c r="M41" s="47"/>
      <c r="N41" s="34"/>
      <c r="O41" s="47"/>
    </row>
    <row r="42" spans="1:15" x14ac:dyDescent="0.25">
      <c r="A42" s="2" t="s">
        <v>35</v>
      </c>
      <c r="B42" s="28">
        <v>15</v>
      </c>
      <c r="C42" s="28">
        <v>13.000000000000002</v>
      </c>
      <c r="D42" s="21">
        <f t="shared" si="0"/>
        <v>0.86666666666666681</v>
      </c>
      <c r="E42" s="28">
        <v>12</v>
      </c>
      <c r="F42" s="28">
        <v>11</v>
      </c>
      <c r="G42" s="21">
        <f t="shared" si="1"/>
        <v>0.91666666666666663</v>
      </c>
      <c r="H42" s="28">
        <f t="shared" si="2"/>
        <v>27</v>
      </c>
      <c r="I42" s="28">
        <f t="shared" si="3"/>
        <v>24</v>
      </c>
      <c r="J42" s="21">
        <f t="shared" si="4"/>
        <v>0.88888888888888884</v>
      </c>
      <c r="K42" s="2"/>
      <c r="L42" s="31"/>
      <c r="M42" s="47"/>
      <c r="N42" s="34"/>
      <c r="O42" s="47"/>
    </row>
    <row r="43" spans="1:15" x14ac:dyDescent="0.25">
      <c r="A43" s="2" t="s">
        <v>36</v>
      </c>
      <c r="B43" s="28">
        <v>6973</v>
      </c>
      <c r="C43" s="28">
        <v>4886</v>
      </c>
      <c r="D43" s="21">
        <f t="shared" si="0"/>
        <v>0.70070271045461063</v>
      </c>
      <c r="E43" s="28">
        <v>7004</v>
      </c>
      <c r="F43" s="28">
        <v>5306</v>
      </c>
      <c r="G43" s="21">
        <f t="shared" si="1"/>
        <v>0.75756710451170761</v>
      </c>
      <c r="H43" s="28">
        <f t="shared" si="2"/>
        <v>13977</v>
      </c>
      <c r="I43" s="28">
        <f t="shared" si="3"/>
        <v>10192</v>
      </c>
      <c r="J43" s="21">
        <f t="shared" si="4"/>
        <v>0.72919796809043425</v>
      </c>
      <c r="K43" s="2"/>
      <c r="L43" s="31"/>
      <c r="M43" s="47"/>
      <c r="N43" s="34"/>
      <c r="O43" s="47"/>
    </row>
    <row r="44" spans="1:15" x14ac:dyDescent="0.25">
      <c r="A44" s="2" t="s">
        <v>37</v>
      </c>
      <c r="B44" s="28">
        <v>24189</v>
      </c>
      <c r="C44" s="28">
        <v>12685</v>
      </c>
      <c r="D44" s="21">
        <f t="shared" si="0"/>
        <v>0.52441192277481496</v>
      </c>
      <c r="E44" s="28">
        <v>7429</v>
      </c>
      <c r="F44" s="28">
        <v>4327</v>
      </c>
      <c r="G44" s="21">
        <f t="shared" si="1"/>
        <v>0.58244716650962447</v>
      </c>
      <c r="H44" s="28">
        <f t="shared" si="2"/>
        <v>31618</v>
      </c>
      <c r="I44" s="28">
        <f t="shared" si="3"/>
        <v>17012</v>
      </c>
      <c r="J44" s="21">
        <f t="shared" si="4"/>
        <v>0.53804794737175032</v>
      </c>
      <c r="K44" s="2"/>
      <c r="L44" s="31"/>
      <c r="M44" s="47"/>
      <c r="N44" s="34"/>
      <c r="O44" s="47"/>
    </row>
    <row r="45" spans="1:15" x14ac:dyDescent="0.25">
      <c r="A45" s="2" t="s">
        <v>56</v>
      </c>
      <c r="B45" s="28">
        <v>13</v>
      </c>
      <c r="C45" s="28">
        <v>5</v>
      </c>
      <c r="D45" s="21">
        <f t="shared" si="0"/>
        <v>0.38461538461538464</v>
      </c>
      <c r="E45" s="28">
        <v>23</v>
      </c>
      <c r="F45" s="28">
        <v>4</v>
      </c>
      <c r="G45" s="21">
        <f t="shared" si="1"/>
        <v>0.17391304347826086</v>
      </c>
      <c r="H45" s="28">
        <f t="shared" si="2"/>
        <v>36</v>
      </c>
      <c r="I45" s="28">
        <f t="shared" si="3"/>
        <v>9</v>
      </c>
      <c r="J45" s="21">
        <f t="shared" si="4"/>
        <v>0.25</v>
      </c>
      <c r="K45" s="2"/>
      <c r="L45" s="31"/>
      <c r="M45" s="47"/>
      <c r="N45" s="34"/>
      <c r="O45" s="47"/>
    </row>
    <row r="46" spans="1:15" x14ac:dyDescent="0.25">
      <c r="A46" s="2" t="s">
        <v>38</v>
      </c>
      <c r="B46" s="28">
        <v>15884</v>
      </c>
      <c r="C46" s="28">
        <v>8915</v>
      </c>
      <c r="D46" s="21">
        <f t="shared" si="0"/>
        <v>0.5612566104255855</v>
      </c>
      <c r="E46" s="28">
        <v>327</v>
      </c>
      <c r="F46" s="28">
        <v>628</v>
      </c>
      <c r="G46" s="21">
        <f t="shared" si="1"/>
        <v>1.9204892966360856</v>
      </c>
      <c r="H46" s="28">
        <f t="shared" si="2"/>
        <v>16211</v>
      </c>
      <c r="I46" s="28">
        <f t="shared" si="3"/>
        <v>9543</v>
      </c>
      <c r="J46" s="21">
        <f t="shared" si="4"/>
        <v>0.58867435691814196</v>
      </c>
      <c r="K46" s="2"/>
      <c r="L46" s="31"/>
      <c r="M46" s="47"/>
      <c r="N46" s="34"/>
      <c r="O46" s="47"/>
    </row>
    <row r="47" spans="1:15" x14ac:dyDescent="0.25">
      <c r="A47" s="2" t="s">
        <v>39</v>
      </c>
      <c r="B47" s="28">
        <v>23120</v>
      </c>
      <c r="C47" s="28">
        <v>12880</v>
      </c>
      <c r="D47" s="21">
        <f t="shared" si="0"/>
        <v>0.55709342560553632</v>
      </c>
      <c r="E47" s="28">
        <v>14060</v>
      </c>
      <c r="F47" s="28">
        <v>1650</v>
      </c>
      <c r="G47" s="21">
        <f t="shared" si="1"/>
        <v>0.11735419630156473</v>
      </c>
      <c r="H47" s="28">
        <f t="shared" si="2"/>
        <v>37180</v>
      </c>
      <c r="I47" s="28">
        <f t="shared" si="3"/>
        <v>14530</v>
      </c>
      <c r="J47" s="21">
        <f t="shared" si="4"/>
        <v>0.39080150618612158</v>
      </c>
      <c r="K47" s="2"/>
      <c r="L47" s="31"/>
      <c r="M47" s="47"/>
      <c r="N47" s="34"/>
      <c r="O47" s="47"/>
    </row>
    <row r="48" spans="1:15" x14ac:dyDescent="0.25">
      <c r="A48" s="2" t="s">
        <v>59</v>
      </c>
      <c r="B48" s="28">
        <v>7800</v>
      </c>
      <c r="C48" s="28">
        <v>700</v>
      </c>
      <c r="D48" s="21">
        <f t="shared" si="0"/>
        <v>8.9743589743589744E-2</v>
      </c>
      <c r="E48" s="28">
        <v>4000</v>
      </c>
      <c r="F48" s="28">
        <v>56</v>
      </c>
      <c r="G48" s="21">
        <f t="shared" si="1"/>
        <v>1.4E-2</v>
      </c>
      <c r="H48" s="28">
        <f t="shared" si="2"/>
        <v>11800</v>
      </c>
      <c r="I48" s="28">
        <f t="shared" si="3"/>
        <v>756</v>
      </c>
      <c r="J48" s="21">
        <f t="shared" si="4"/>
        <v>6.4067796610169495E-2</v>
      </c>
      <c r="K48" s="2"/>
      <c r="L48" s="31"/>
      <c r="M48" s="47"/>
      <c r="N48" s="34"/>
      <c r="O48" s="47"/>
    </row>
    <row r="49" spans="1:15" x14ac:dyDescent="0.25">
      <c r="A49" s="2" t="s">
        <v>40</v>
      </c>
      <c r="B49" s="28">
        <v>11680</v>
      </c>
      <c r="C49" s="28">
        <v>12267</v>
      </c>
      <c r="D49" s="21">
        <f t="shared" si="0"/>
        <v>1.0502568493150686</v>
      </c>
      <c r="E49" s="28">
        <v>120</v>
      </c>
      <c r="F49" s="28">
        <v>40</v>
      </c>
      <c r="G49" s="21">
        <f t="shared" si="1"/>
        <v>0.33333333333333331</v>
      </c>
      <c r="H49" s="28">
        <f t="shared" si="2"/>
        <v>11800</v>
      </c>
      <c r="I49" s="28">
        <f t="shared" si="3"/>
        <v>12307</v>
      </c>
      <c r="J49" s="21">
        <f t="shared" si="4"/>
        <v>1.0429661016949152</v>
      </c>
      <c r="K49" s="2"/>
      <c r="L49" s="31"/>
      <c r="M49" s="47"/>
      <c r="N49" s="34"/>
      <c r="O49" s="47"/>
    </row>
    <row r="50" spans="1:15" x14ac:dyDescent="0.25">
      <c r="A50" s="1" t="s">
        <v>41</v>
      </c>
      <c r="B50" s="36">
        <f>SUM(B3:B49)</f>
        <v>738379</v>
      </c>
      <c r="C50" s="36">
        <f>SUM(C3:C49)</f>
        <v>470661</v>
      </c>
      <c r="D50" s="21">
        <f t="shared" si="0"/>
        <v>0.63742468298800481</v>
      </c>
      <c r="E50" s="36">
        <f>SUM(E3:E49)</f>
        <v>433331</v>
      </c>
      <c r="F50" s="36">
        <f>SUM(F3:F49)</f>
        <v>257499</v>
      </c>
      <c r="G50" s="21">
        <f t="shared" si="1"/>
        <v>0.59423166124740667</v>
      </c>
      <c r="H50" s="36">
        <f>SUM(H3:H49)</f>
        <v>1171710</v>
      </c>
      <c r="I50" s="36">
        <f>SUM(I3:I49)</f>
        <v>728160</v>
      </c>
      <c r="J50" s="37">
        <f t="shared" si="4"/>
        <v>0.62145070025859639</v>
      </c>
      <c r="L50" s="34"/>
      <c r="M50" s="47"/>
      <c r="N50" s="34"/>
      <c r="O50" s="47"/>
    </row>
    <row r="51" spans="1:15" x14ac:dyDescent="0.25">
      <c r="A51" s="18"/>
      <c r="B51" s="19"/>
      <c r="I51" s="34"/>
      <c r="L51" s="34"/>
    </row>
    <row r="52" spans="1:15" x14ac:dyDescent="0.25">
      <c r="I52" s="30">
        <f>SUM(I3:I49)</f>
        <v>728160</v>
      </c>
      <c r="J52" s="32">
        <f>I52/1000000</f>
        <v>0.72816000000000003</v>
      </c>
    </row>
    <row r="54" spans="1:15" x14ac:dyDescent="0.25">
      <c r="C54" s="31">
        <f>C50*1000/90</f>
        <v>5229566.666666667</v>
      </c>
      <c r="F54" s="31">
        <f>F50*1000/90</f>
        <v>2861100</v>
      </c>
      <c r="I54" s="31">
        <f>I52*1000/90</f>
        <v>8090666.666666667</v>
      </c>
      <c r="L54" s="34">
        <f>L51*1000/90</f>
        <v>0</v>
      </c>
    </row>
  </sheetData>
  <sortState ref="K3:K49">
    <sortCondition ref="K3"/>
  </sortState>
  <mergeCells count="1"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6"/>
  <sheetViews>
    <sheetView topLeftCell="A37" workbookViewId="0">
      <selection activeCell="H54" sqref="H54:I54"/>
    </sheetView>
  </sheetViews>
  <sheetFormatPr defaultRowHeight="15" x14ac:dyDescent="0.25"/>
  <cols>
    <col min="1" max="1" width="18.7109375" bestFit="1" customWidth="1"/>
    <col min="2" max="2" width="12.140625" customWidth="1"/>
    <col min="3" max="3" width="13.5703125" customWidth="1"/>
    <col min="4" max="4" width="11.28515625" customWidth="1"/>
    <col min="5" max="5" width="10.5703125" customWidth="1"/>
    <col min="6" max="6" width="11.85546875" customWidth="1"/>
    <col min="7" max="7" width="11.5703125" customWidth="1"/>
    <col min="8" max="8" width="9.85546875" bestFit="1" customWidth="1"/>
    <col min="9" max="9" width="12.5703125" customWidth="1"/>
    <col min="10" max="10" width="8.140625" customWidth="1"/>
    <col min="12" max="12" width="12.140625" bestFit="1" customWidth="1"/>
  </cols>
  <sheetData>
    <row r="3" spans="1:13" ht="15.75" thickBot="1" x14ac:dyDescent="0.3"/>
    <row r="4" spans="1:13" ht="15.75" x14ac:dyDescent="0.25">
      <c r="A4" s="20"/>
      <c r="B4" s="81"/>
      <c r="C4" s="82"/>
    </row>
    <row r="5" spans="1:13" ht="31.5" x14ac:dyDescent="0.25">
      <c r="A5" s="101" t="s">
        <v>42</v>
      </c>
      <c r="B5" s="17" t="s">
        <v>43</v>
      </c>
      <c r="C5" s="17" t="s">
        <v>44</v>
      </c>
      <c r="D5" s="22" t="s">
        <v>45</v>
      </c>
      <c r="E5" s="17" t="s">
        <v>46</v>
      </c>
      <c r="F5" s="17" t="s">
        <v>47</v>
      </c>
      <c r="G5" s="22" t="s">
        <v>45</v>
      </c>
      <c r="H5" s="17" t="s">
        <v>48</v>
      </c>
      <c r="I5" s="17" t="s">
        <v>49</v>
      </c>
      <c r="J5" s="22" t="s">
        <v>45</v>
      </c>
    </row>
    <row r="6" spans="1:13" ht="18" customHeight="1" x14ac:dyDescent="0.25">
      <c r="A6" s="101"/>
      <c r="B6" s="17" t="s">
        <v>50</v>
      </c>
      <c r="C6" s="17" t="s">
        <v>51</v>
      </c>
      <c r="D6" s="17" t="s">
        <v>52</v>
      </c>
      <c r="E6" s="17" t="s">
        <v>50</v>
      </c>
      <c r="F6" s="17" t="s">
        <v>51</v>
      </c>
      <c r="G6" s="17" t="s">
        <v>52</v>
      </c>
      <c r="H6" s="17" t="s">
        <v>50</v>
      </c>
      <c r="I6" s="17" t="s">
        <v>51</v>
      </c>
      <c r="J6" s="17" t="s">
        <v>52</v>
      </c>
    </row>
    <row r="7" spans="1:13" x14ac:dyDescent="0.25">
      <c r="A7" s="2" t="s">
        <v>0</v>
      </c>
      <c r="B7" s="28">
        <v>1112</v>
      </c>
      <c r="C7" s="28">
        <v>834</v>
      </c>
      <c r="D7" s="21">
        <f>C7/B7</f>
        <v>0.75</v>
      </c>
      <c r="E7" s="28">
        <v>50</v>
      </c>
      <c r="F7" s="28">
        <v>90</v>
      </c>
      <c r="G7" s="21">
        <f>F7/E7</f>
        <v>1.8</v>
      </c>
      <c r="H7" s="28">
        <f>E7+B7</f>
        <v>1162</v>
      </c>
      <c r="I7" s="28">
        <f>C7+F7</f>
        <v>924</v>
      </c>
      <c r="J7" s="21">
        <f>I7/H7</f>
        <v>0.79518072289156627</v>
      </c>
      <c r="L7" s="34"/>
      <c r="M7" s="47"/>
    </row>
    <row r="8" spans="1:13" x14ac:dyDescent="0.25">
      <c r="A8" s="2" t="s">
        <v>1</v>
      </c>
      <c r="B8" s="28">
        <v>569</v>
      </c>
      <c r="C8" s="28">
        <v>741</v>
      </c>
      <c r="D8" s="21">
        <f t="shared" ref="D8:D53" si="0">C8/B8</f>
        <v>1.3022847100175747</v>
      </c>
      <c r="E8" s="28">
        <v>319</v>
      </c>
      <c r="F8" s="28">
        <v>698</v>
      </c>
      <c r="G8" s="21">
        <v>2.1880877742946709</v>
      </c>
      <c r="H8" s="28">
        <f t="shared" ref="H8:H53" si="1">E8+B8</f>
        <v>888</v>
      </c>
      <c r="I8" s="28">
        <f t="shared" ref="I8:I53" si="2">C8+F8</f>
        <v>1439</v>
      </c>
      <c r="J8" s="21">
        <f t="shared" ref="J8:J53" si="3">I8/H8</f>
        <v>1.6204954954954955</v>
      </c>
      <c r="L8" s="34"/>
      <c r="M8" s="47"/>
    </row>
    <row r="9" spans="1:13" x14ac:dyDescent="0.25">
      <c r="A9" s="2" t="s">
        <v>2</v>
      </c>
      <c r="B9" s="28">
        <v>1816</v>
      </c>
      <c r="C9" s="28">
        <v>1780</v>
      </c>
      <c r="D9" s="21">
        <f t="shared" si="0"/>
        <v>0.98017621145374445</v>
      </c>
      <c r="E9" s="28">
        <v>249</v>
      </c>
      <c r="F9" s="28">
        <v>266</v>
      </c>
      <c r="G9" s="21">
        <v>1.0682730923694779</v>
      </c>
      <c r="H9" s="28">
        <f t="shared" si="1"/>
        <v>2065</v>
      </c>
      <c r="I9" s="28">
        <f t="shared" si="2"/>
        <v>2046</v>
      </c>
      <c r="J9" s="21">
        <f t="shared" si="3"/>
        <v>0.99079903147699755</v>
      </c>
      <c r="L9" s="34"/>
      <c r="M9" s="47"/>
    </row>
    <row r="10" spans="1:13" x14ac:dyDescent="0.25">
      <c r="A10" s="2" t="s">
        <v>3</v>
      </c>
      <c r="B10" s="28">
        <v>10522</v>
      </c>
      <c r="C10" s="28">
        <v>10522</v>
      </c>
      <c r="D10" s="21">
        <f t="shared" si="0"/>
        <v>1</v>
      </c>
      <c r="E10" s="28">
        <v>1714</v>
      </c>
      <c r="F10" s="28">
        <v>2905</v>
      </c>
      <c r="G10" s="21">
        <v>1.6948658109684946</v>
      </c>
      <c r="H10" s="28">
        <f t="shared" si="1"/>
        <v>12236</v>
      </c>
      <c r="I10" s="28">
        <f t="shared" si="2"/>
        <v>13427</v>
      </c>
      <c r="J10" s="21">
        <f t="shared" si="3"/>
        <v>1.097335730630925</v>
      </c>
      <c r="L10" s="34"/>
      <c r="M10" s="47"/>
    </row>
    <row r="11" spans="1:13" x14ac:dyDescent="0.25">
      <c r="A11" s="2" t="s">
        <v>4</v>
      </c>
      <c r="B11" s="28">
        <v>490</v>
      </c>
      <c r="C11" s="28">
        <v>490</v>
      </c>
      <c r="D11" s="21">
        <f t="shared" si="0"/>
        <v>1</v>
      </c>
      <c r="E11" s="28">
        <v>274</v>
      </c>
      <c r="F11" s="28">
        <v>456</v>
      </c>
      <c r="G11" s="21">
        <v>1.6642335766423357</v>
      </c>
      <c r="H11" s="28">
        <f t="shared" si="1"/>
        <v>764</v>
      </c>
      <c r="I11" s="28">
        <f t="shared" si="2"/>
        <v>946</v>
      </c>
      <c r="J11" s="21">
        <f t="shared" si="3"/>
        <v>1.2382198952879582</v>
      </c>
      <c r="L11" s="34"/>
      <c r="M11" s="47"/>
    </row>
    <row r="12" spans="1:13" x14ac:dyDescent="0.25">
      <c r="A12" s="2" t="s">
        <v>5</v>
      </c>
      <c r="B12" s="28">
        <v>3380</v>
      </c>
      <c r="C12" s="28">
        <v>4447.26</v>
      </c>
      <c r="D12" s="21">
        <f t="shared" si="0"/>
        <v>1.3157573964497042</v>
      </c>
      <c r="E12" s="28">
        <v>1818</v>
      </c>
      <c r="F12" s="28">
        <v>3969</v>
      </c>
      <c r="G12" s="21">
        <v>2.1831683168316833</v>
      </c>
      <c r="H12" s="28">
        <f t="shared" si="1"/>
        <v>5198</v>
      </c>
      <c r="I12" s="28">
        <f t="shared" si="2"/>
        <v>8416.26</v>
      </c>
      <c r="J12" s="21">
        <f t="shared" si="3"/>
        <v>1.619134282416314</v>
      </c>
      <c r="L12" s="34"/>
      <c r="M12" s="47"/>
    </row>
    <row r="13" spans="1:13" x14ac:dyDescent="0.25">
      <c r="A13" s="2" t="s">
        <v>57</v>
      </c>
      <c r="B13" s="28">
        <v>19</v>
      </c>
      <c r="C13" s="28">
        <v>22</v>
      </c>
      <c r="D13" s="21">
        <f t="shared" si="0"/>
        <v>1.1578947368421053</v>
      </c>
      <c r="E13" s="28">
        <v>25</v>
      </c>
      <c r="F13" s="28">
        <v>10</v>
      </c>
      <c r="G13" s="21">
        <v>0.4</v>
      </c>
      <c r="H13" s="28">
        <f t="shared" si="1"/>
        <v>44</v>
      </c>
      <c r="I13" s="28">
        <f t="shared" si="2"/>
        <v>32</v>
      </c>
      <c r="J13" s="21">
        <f t="shared" si="3"/>
        <v>0.72727272727272729</v>
      </c>
      <c r="L13" s="34"/>
      <c r="M13" s="47"/>
    </row>
    <row r="14" spans="1:13" x14ac:dyDescent="0.25">
      <c r="A14" s="2" t="s">
        <v>6</v>
      </c>
      <c r="B14" s="28">
        <v>15151</v>
      </c>
      <c r="C14" s="28">
        <v>34192.26</v>
      </c>
      <c r="D14" s="21">
        <f t="shared" si="0"/>
        <v>2.2567658900402616</v>
      </c>
      <c r="E14" s="28">
        <v>3774</v>
      </c>
      <c r="F14" s="28">
        <v>3248</v>
      </c>
      <c r="G14" s="21">
        <v>0.86062533121356655</v>
      </c>
      <c r="H14" s="28">
        <f t="shared" si="1"/>
        <v>18925</v>
      </c>
      <c r="I14" s="28">
        <f t="shared" si="2"/>
        <v>37440.26</v>
      </c>
      <c r="J14" s="21">
        <f t="shared" si="3"/>
        <v>1.9783492734478205</v>
      </c>
      <c r="L14" s="34"/>
      <c r="M14" s="47"/>
    </row>
    <row r="15" spans="1:13" x14ac:dyDescent="0.25">
      <c r="A15" s="2" t="s">
        <v>7</v>
      </c>
      <c r="B15" s="28">
        <v>60</v>
      </c>
      <c r="C15" s="28">
        <v>30</v>
      </c>
      <c r="D15" s="21">
        <f t="shared" si="0"/>
        <v>0.5</v>
      </c>
      <c r="E15" s="28">
        <v>65</v>
      </c>
      <c r="F15" s="28">
        <v>32</v>
      </c>
      <c r="G15" s="21">
        <v>0.49230769230769234</v>
      </c>
      <c r="H15" s="28">
        <f t="shared" si="1"/>
        <v>125</v>
      </c>
      <c r="I15" s="28">
        <f t="shared" si="2"/>
        <v>62</v>
      </c>
      <c r="J15" s="21">
        <f t="shared" si="3"/>
        <v>0.496</v>
      </c>
      <c r="L15" s="34"/>
      <c r="M15" s="47"/>
    </row>
    <row r="16" spans="1:13" x14ac:dyDescent="0.25">
      <c r="A16" s="2" t="s">
        <v>8</v>
      </c>
      <c r="B16" s="28">
        <v>13</v>
      </c>
      <c r="C16" s="28">
        <v>24</v>
      </c>
      <c r="D16" s="21">
        <f t="shared" si="0"/>
        <v>1.8461538461538463</v>
      </c>
      <c r="E16" s="28">
        <v>33</v>
      </c>
      <c r="F16" s="28">
        <v>69</v>
      </c>
      <c r="G16" s="21">
        <v>2.0909090909090908</v>
      </c>
      <c r="H16" s="28">
        <f t="shared" si="1"/>
        <v>46</v>
      </c>
      <c r="I16" s="28">
        <f t="shared" si="2"/>
        <v>93</v>
      </c>
      <c r="J16" s="21">
        <f t="shared" si="3"/>
        <v>2.0217391304347827</v>
      </c>
      <c r="L16" s="34"/>
      <c r="M16" s="47"/>
    </row>
    <row r="17" spans="1:13" x14ac:dyDescent="0.25">
      <c r="A17" s="2" t="s">
        <v>9</v>
      </c>
      <c r="B17" s="28">
        <v>1126</v>
      </c>
      <c r="C17" s="28">
        <v>2252</v>
      </c>
      <c r="D17" s="21">
        <f t="shared" si="0"/>
        <v>2</v>
      </c>
      <c r="E17" s="28">
        <v>175</v>
      </c>
      <c r="F17" s="28">
        <v>252</v>
      </c>
      <c r="G17" s="21">
        <v>1.44</v>
      </c>
      <c r="H17" s="28">
        <f t="shared" si="1"/>
        <v>1301</v>
      </c>
      <c r="I17" s="28">
        <f t="shared" si="2"/>
        <v>2504</v>
      </c>
      <c r="J17" s="21">
        <f t="shared" si="3"/>
        <v>1.92467332820907</v>
      </c>
      <c r="L17" s="34"/>
      <c r="M17" s="47"/>
    </row>
    <row r="18" spans="1:13" x14ac:dyDescent="0.25">
      <c r="A18" s="2" t="s">
        <v>10</v>
      </c>
      <c r="B18" s="28">
        <v>866</v>
      </c>
      <c r="C18" s="28">
        <v>1638</v>
      </c>
      <c r="D18" s="21">
        <f t="shared" si="0"/>
        <v>1.8914549653579678</v>
      </c>
      <c r="E18" s="28">
        <v>0</v>
      </c>
      <c r="F18" s="28">
        <v>0</v>
      </c>
      <c r="G18" s="21">
        <v>0</v>
      </c>
      <c r="H18" s="28">
        <f t="shared" si="1"/>
        <v>866</v>
      </c>
      <c r="I18" s="28">
        <f t="shared" si="2"/>
        <v>1638</v>
      </c>
      <c r="J18" s="21">
        <f t="shared" si="3"/>
        <v>1.8914549653579678</v>
      </c>
      <c r="L18" s="34"/>
      <c r="M18" s="47"/>
    </row>
    <row r="19" spans="1:13" x14ac:dyDescent="0.25">
      <c r="A19" s="2" t="s">
        <v>11</v>
      </c>
      <c r="B19" s="28">
        <v>100</v>
      </c>
      <c r="C19" s="28">
        <v>100</v>
      </c>
      <c r="D19" s="21">
        <f t="shared" si="0"/>
        <v>1</v>
      </c>
      <c r="E19" s="28">
        <v>14</v>
      </c>
      <c r="F19" s="28">
        <v>10</v>
      </c>
      <c r="G19" s="21">
        <v>0.7142857142857143</v>
      </c>
      <c r="H19" s="28">
        <f t="shared" si="1"/>
        <v>114</v>
      </c>
      <c r="I19" s="28">
        <f t="shared" si="2"/>
        <v>110</v>
      </c>
      <c r="J19" s="21">
        <f t="shared" si="3"/>
        <v>0.96491228070175439</v>
      </c>
      <c r="L19" s="34"/>
      <c r="M19" s="47"/>
    </row>
    <row r="20" spans="1:13" x14ac:dyDescent="0.25">
      <c r="A20" s="2" t="s">
        <v>12</v>
      </c>
      <c r="B20" s="28">
        <v>59</v>
      </c>
      <c r="C20" s="28">
        <v>59</v>
      </c>
      <c r="D20" s="21">
        <f t="shared" si="0"/>
        <v>1</v>
      </c>
      <c r="E20" s="28">
        <v>5</v>
      </c>
      <c r="F20" s="28">
        <v>5</v>
      </c>
      <c r="G20" s="21">
        <v>1</v>
      </c>
      <c r="H20" s="28">
        <f t="shared" si="1"/>
        <v>64</v>
      </c>
      <c r="I20" s="28">
        <f t="shared" si="2"/>
        <v>64</v>
      </c>
      <c r="J20" s="21">
        <f t="shared" si="3"/>
        <v>1</v>
      </c>
      <c r="L20" s="34"/>
      <c r="M20" s="47"/>
    </row>
    <row r="21" spans="1:13" x14ac:dyDescent="0.25">
      <c r="A21" s="2" t="s">
        <v>13</v>
      </c>
      <c r="B21" s="28">
        <v>199</v>
      </c>
      <c r="C21" s="28">
        <v>229.5</v>
      </c>
      <c r="D21" s="21">
        <f t="shared" si="0"/>
        <v>1.1532663316582914</v>
      </c>
      <c r="E21" s="28">
        <v>54</v>
      </c>
      <c r="F21" s="28">
        <v>74</v>
      </c>
      <c r="G21" s="21">
        <v>1.3703703703703705</v>
      </c>
      <c r="H21" s="28">
        <f t="shared" si="1"/>
        <v>253</v>
      </c>
      <c r="I21" s="28">
        <f t="shared" si="2"/>
        <v>303.5</v>
      </c>
      <c r="J21" s="21">
        <f t="shared" si="3"/>
        <v>1.1996047430830039</v>
      </c>
      <c r="L21" s="34"/>
      <c r="M21" s="47"/>
    </row>
    <row r="22" spans="1:13" x14ac:dyDescent="0.25">
      <c r="A22" s="2" t="s">
        <v>14</v>
      </c>
      <c r="B22" s="28">
        <v>68</v>
      </c>
      <c r="C22" s="28">
        <v>136</v>
      </c>
      <c r="D22" s="21">
        <f t="shared" si="0"/>
        <v>2</v>
      </c>
      <c r="E22" s="28">
        <v>67</v>
      </c>
      <c r="F22" s="28">
        <v>86</v>
      </c>
      <c r="G22" s="21">
        <v>1.2835820895522387</v>
      </c>
      <c r="H22" s="28">
        <f t="shared" si="1"/>
        <v>135</v>
      </c>
      <c r="I22" s="28">
        <f t="shared" si="2"/>
        <v>222</v>
      </c>
      <c r="J22" s="21">
        <f t="shared" si="3"/>
        <v>1.6444444444444444</v>
      </c>
      <c r="L22" s="34"/>
      <c r="M22" s="47"/>
    </row>
    <row r="23" spans="1:13" x14ac:dyDescent="0.25">
      <c r="A23" s="83" t="s">
        <v>15</v>
      </c>
      <c r="B23" s="28">
        <v>16180</v>
      </c>
      <c r="C23" s="28">
        <v>23638.5</v>
      </c>
      <c r="D23" s="21">
        <f t="shared" si="0"/>
        <v>1.4609703337453646</v>
      </c>
      <c r="E23" s="28">
        <v>11003</v>
      </c>
      <c r="F23" s="28">
        <v>14799.400000000001</v>
      </c>
      <c r="G23" s="21">
        <v>1.3450331727710625</v>
      </c>
      <c r="H23" s="28">
        <f t="shared" si="1"/>
        <v>27183</v>
      </c>
      <c r="I23" s="28">
        <f t="shared" si="2"/>
        <v>38437.9</v>
      </c>
      <c r="J23" s="21">
        <f t="shared" si="3"/>
        <v>1.4140418644005446</v>
      </c>
      <c r="L23" s="34"/>
      <c r="M23" s="47"/>
    </row>
    <row r="24" spans="1:13" x14ac:dyDescent="0.25">
      <c r="A24" s="2" t="s">
        <v>16</v>
      </c>
      <c r="B24" s="28">
        <v>28230</v>
      </c>
      <c r="C24" s="28">
        <v>28130</v>
      </c>
      <c r="D24" s="21">
        <f t="shared" si="0"/>
        <v>0.9964576691462983</v>
      </c>
      <c r="E24" s="28">
        <v>33458</v>
      </c>
      <c r="F24" s="28">
        <v>21732</v>
      </c>
      <c r="G24" s="21">
        <v>0.64953075497638835</v>
      </c>
      <c r="H24" s="28">
        <f t="shared" si="1"/>
        <v>61688</v>
      </c>
      <c r="I24" s="28">
        <f t="shared" si="2"/>
        <v>49862</v>
      </c>
      <c r="J24" s="21">
        <f t="shared" si="3"/>
        <v>0.80829334716638568</v>
      </c>
      <c r="L24" s="34"/>
      <c r="M24" s="47"/>
    </row>
    <row r="25" spans="1:13" x14ac:dyDescent="0.25">
      <c r="A25" s="2" t="s">
        <v>17</v>
      </c>
      <c r="B25" s="28">
        <v>94</v>
      </c>
      <c r="C25" s="28">
        <v>94</v>
      </c>
      <c r="D25" s="21">
        <f t="shared" si="0"/>
        <v>1</v>
      </c>
      <c r="E25" s="28">
        <v>57</v>
      </c>
      <c r="F25" s="28">
        <v>37</v>
      </c>
      <c r="G25" s="21">
        <v>0.64912280701754388</v>
      </c>
      <c r="H25" s="28">
        <f t="shared" si="1"/>
        <v>151</v>
      </c>
      <c r="I25" s="28">
        <f t="shared" si="2"/>
        <v>131</v>
      </c>
      <c r="J25" s="21">
        <f t="shared" si="3"/>
        <v>0.86754966887417218</v>
      </c>
      <c r="L25" s="34"/>
      <c r="M25" s="47"/>
    </row>
    <row r="26" spans="1:13" x14ac:dyDescent="0.25">
      <c r="A26" s="2" t="s">
        <v>18</v>
      </c>
      <c r="B26" s="28">
        <v>570</v>
      </c>
      <c r="C26" s="28">
        <v>1004</v>
      </c>
      <c r="D26" s="21">
        <f t="shared" si="0"/>
        <v>1.7614035087719297</v>
      </c>
      <c r="E26" s="28">
        <v>39</v>
      </c>
      <c r="F26" s="28">
        <v>35</v>
      </c>
      <c r="G26" s="21">
        <v>0.89743589743589747</v>
      </c>
      <c r="H26" s="28">
        <f t="shared" si="1"/>
        <v>609</v>
      </c>
      <c r="I26" s="28">
        <f t="shared" si="2"/>
        <v>1039</v>
      </c>
      <c r="J26" s="21">
        <f t="shared" si="3"/>
        <v>1.7060755336617406</v>
      </c>
      <c r="L26" s="34"/>
      <c r="M26" s="47"/>
    </row>
    <row r="27" spans="1:13" x14ac:dyDescent="0.25">
      <c r="A27" s="2" t="s">
        <v>53</v>
      </c>
      <c r="B27" s="28">
        <v>103</v>
      </c>
      <c r="C27" s="28">
        <v>103</v>
      </c>
      <c r="D27" s="21">
        <f t="shared" si="0"/>
        <v>1</v>
      </c>
      <c r="E27" s="28">
        <v>181</v>
      </c>
      <c r="F27" s="28">
        <v>208</v>
      </c>
      <c r="G27" s="21">
        <v>1.149171270718232</v>
      </c>
      <c r="H27" s="28">
        <f t="shared" si="1"/>
        <v>284</v>
      </c>
      <c r="I27" s="28">
        <f t="shared" si="2"/>
        <v>311</v>
      </c>
      <c r="J27" s="21">
        <f t="shared" si="3"/>
        <v>1.0950704225352113</v>
      </c>
      <c r="L27" s="34"/>
      <c r="M27" s="47"/>
    </row>
    <row r="28" spans="1:13" x14ac:dyDescent="0.25">
      <c r="A28" s="2" t="s">
        <v>19</v>
      </c>
      <c r="B28" s="28">
        <v>4908</v>
      </c>
      <c r="C28" s="28">
        <v>4908</v>
      </c>
      <c r="D28" s="21">
        <f t="shared" si="0"/>
        <v>1</v>
      </c>
      <c r="E28" s="28">
        <v>2137</v>
      </c>
      <c r="F28" s="28">
        <v>2995</v>
      </c>
      <c r="G28" s="21">
        <v>1.4014974262985493</v>
      </c>
      <c r="H28" s="28">
        <f t="shared" si="1"/>
        <v>7045</v>
      </c>
      <c r="I28" s="28">
        <f t="shared" si="2"/>
        <v>7903</v>
      </c>
      <c r="J28" s="21">
        <f t="shared" si="3"/>
        <v>1.1217885024840313</v>
      </c>
      <c r="L28" s="34"/>
      <c r="M28" s="47"/>
    </row>
    <row r="29" spans="1:13" x14ac:dyDescent="0.25">
      <c r="A29" s="2" t="s">
        <v>20</v>
      </c>
      <c r="B29" s="28">
        <v>1907</v>
      </c>
      <c r="C29" s="28">
        <v>804</v>
      </c>
      <c r="D29" s="21">
        <f t="shared" si="0"/>
        <v>0.42160461457787102</v>
      </c>
      <c r="E29" s="28">
        <v>2870</v>
      </c>
      <c r="F29" s="28">
        <v>5290</v>
      </c>
      <c r="G29" s="21">
        <v>1.8432055749128919</v>
      </c>
      <c r="H29" s="28">
        <f t="shared" si="1"/>
        <v>4777</v>
      </c>
      <c r="I29" s="28">
        <f t="shared" si="2"/>
        <v>6094</v>
      </c>
      <c r="J29" s="21">
        <f t="shared" si="3"/>
        <v>1.275696043541972</v>
      </c>
      <c r="L29" s="34"/>
      <c r="M29" s="47"/>
    </row>
    <row r="30" spans="1:13" x14ac:dyDescent="0.25">
      <c r="A30" s="2" t="s">
        <v>54</v>
      </c>
      <c r="B30" s="28">
        <v>478</v>
      </c>
      <c r="C30" s="28">
        <v>160.38</v>
      </c>
      <c r="D30" s="21">
        <f t="shared" si="0"/>
        <v>0.33552301255230127</v>
      </c>
      <c r="E30" s="28">
        <v>293</v>
      </c>
      <c r="F30" s="28">
        <v>105</v>
      </c>
      <c r="G30" s="21">
        <v>0.35836177474402731</v>
      </c>
      <c r="H30" s="28">
        <f t="shared" si="1"/>
        <v>771</v>
      </c>
      <c r="I30" s="28">
        <f t="shared" si="2"/>
        <v>265.38</v>
      </c>
      <c r="J30" s="21">
        <f t="shared" si="3"/>
        <v>0.34420233463035022</v>
      </c>
      <c r="L30" s="34"/>
      <c r="M30" s="47"/>
    </row>
    <row r="31" spans="1:13" x14ac:dyDescent="0.25">
      <c r="A31" s="2" t="s">
        <v>21</v>
      </c>
      <c r="B31" s="28">
        <v>35</v>
      </c>
      <c r="C31" s="28">
        <v>43</v>
      </c>
      <c r="D31" s="21">
        <f t="shared" si="0"/>
        <v>1.2285714285714286</v>
      </c>
      <c r="E31" s="28">
        <v>0</v>
      </c>
      <c r="F31" s="28">
        <v>0</v>
      </c>
      <c r="G31" s="21">
        <v>0</v>
      </c>
      <c r="H31" s="28">
        <f t="shared" si="1"/>
        <v>35</v>
      </c>
      <c r="I31" s="28">
        <f t="shared" si="2"/>
        <v>43</v>
      </c>
      <c r="J31" s="21">
        <f t="shared" si="3"/>
        <v>1.2285714285714286</v>
      </c>
      <c r="L31" s="34"/>
      <c r="M31" s="47"/>
    </row>
    <row r="32" spans="1:13" x14ac:dyDescent="0.25">
      <c r="A32" s="2" t="s">
        <v>22</v>
      </c>
      <c r="B32" s="28">
        <v>4128</v>
      </c>
      <c r="C32" s="28">
        <v>6785.7749999999996</v>
      </c>
      <c r="D32" s="21">
        <f t="shared" si="0"/>
        <v>1.6438408430232556</v>
      </c>
      <c r="E32" s="28">
        <v>2945</v>
      </c>
      <c r="F32" s="28">
        <v>4260</v>
      </c>
      <c r="G32" s="21">
        <v>1.4465195246179967</v>
      </c>
      <c r="H32" s="28">
        <f t="shared" si="1"/>
        <v>7073</v>
      </c>
      <c r="I32" s="28">
        <f t="shared" si="2"/>
        <v>11045.775</v>
      </c>
      <c r="J32" s="21">
        <f t="shared" si="3"/>
        <v>1.5616817474904565</v>
      </c>
      <c r="L32" s="34"/>
      <c r="M32" s="47"/>
    </row>
    <row r="33" spans="1:13" x14ac:dyDescent="0.25">
      <c r="A33" s="2" t="s">
        <v>23</v>
      </c>
      <c r="B33" s="28">
        <v>6530</v>
      </c>
      <c r="C33" s="28">
        <v>8930</v>
      </c>
      <c r="D33" s="21">
        <f t="shared" si="0"/>
        <v>1.3675344563552834</v>
      </c>
      <c r="E33" s="28">
        <v>231</v>
      </c>
      <c r="F33" s="28">
        <v>197</v>
      </c>
      <c r="G33" s="21">
        <v>0.8528138528138528</v>
      </c>
      <c r="H33" s="28">
        <f t="shared" si="1"/>
        <v>6761</v>
      </c>
      <c r="I33" s="28">
        <f t="shared" si="2"/>
        <v>9127</v>
      </c>
      <c r="J33" s="21">
        <f t="shared" si="3"/>
        <v>1.3499482325099836</v>
      </c>
      <c r="L33" s="34"/>
      <c r="M33" s="47"/>
    </row>
    <row r="34" spans="1:13" x14ac:dyDescent="0.25">
      <c r="A34" s="2" t="s">
        <v>55</v>
      </c>
      <c r="B34" s="28">
        <v>2</v>
      </c>
      <c r="C34" s="28">
        <v>1.44</v>
      </c>
      <c r="D34" s="21">
        <f t="shared" si="0"/>
        <v>0.72</v>
      </c>
      <c r="E34" s="28">
        <v>0</v>
      </c>
      <c r="F34" s="28">
        <v>0</v>
      </c>
      <c r="G34" s="21">
        <v>0</v>
      </c>
      <c r="H34" s="28">
        <f t="shared" si="1"/>
        <v>2</v>
      </c>
      <c r="I34" s="28">
        <f t="shared" si="2"/>
        <v>1.44</v>
      </c>
      <c r="J34" s="21">
        <f t="shared" si="3"/>
        <v>0.72</v>
      </c>
      <c r="L34" s="34"/>
      <c r="M34" s="47"/>
    </row>
    <row r="35" spans="1:13" x14ac:dyDescent="0.25">
      <c r="A35" s="2" t="s">
        <v>24</v>
      </c>
      <c r="B35" s="28">
        <v>101</v>
      </c>
      <c r="C35" s="28">
        <v>103</v>
      </c>
      <c r="D35" s="21">
        <f t="shared" si="0"/>
        <v>1.0198019801980198</v>
      </c>
      <c r="E35" s="28">
        <v>93</v>
      </c>
      <c r="F35" s="28">
        <v>52</v>
      </c>
      <c r="G35" s="21">
        <v>0.55913978494623651</v>
      </c>
      <c r="H35" s="28">
        <f t="shared" si="1"/>
        <v>194</v>
      </c>
      <c r="I35" s="28">
        <f t="shared" si="2"/>
        <v>155</v>
      </c>
      <c r="J35" s="21">
        <f t="shared" si="3"/>
        <v>0.7989690721649485</v>
      </c>
      <c r="L35" s="34"/>
      <c r="M35" s="47"/>
    </row>
    <row r="36" spans="1:13" x14ac:dyDescent="0.25">
      <c r="A36" s="2" t="s">
        <v>25</v>
      </c>
      <c r="B36" s="28">
        <v>9</v>
      </c>
      <c r="C36" s="28">
        <v>15</v>
      </c>
      <c r="D36" s="21">
        <f t="shared" si="0"/>
        <v>1.6666666666666667</v>
      </c>
      <c r="E36" s="28">
        <v>7</v>
      </c>
      <c r="F36" s="28">
        <v>2</v>
      </c>
      <c r="G36" s="21">
        <v>0.2857142857142857</v>
      </c>
      <c r="H36" s="28">
        <f t="shared" si="1"/>
        <v>16</v>
      </c>
      <c r="I36" s="28">
        <f t="shared" si="2"/>
        <v>17</v>
      </c>
      <c r="J36" s="21">
        <f t="shared" si="3"/>
        <v>1.0625</v>
      </c>
      <c r="L36" s="34"/>
      <c r="M36" s="47"/>
    </row>
    <row r="37" spans="1:13" x14ac:dyDescent="0.25">
      <c r="A37" s="2" t="s">
        <v>26</v>
      </c>
      <c r="B37" s="28">
        <v>477</v>
      </c>
      <c r="C37" s="28">
        <v>477</v>
      </c>
      <c r="D37" s="21">
        <f>C37/B37</f>
        <v>1</v>
      </c>
      <c r="E37" s="28">
        <v>248</v>
      </c>
      <c r="F37" s="28">
        <v>255</v>
      </c>
      <c r="G37" s="21">
        <v>1.028225806451613</v>
      </c>
      <c r="H37" s="28">
        <f t="shared" si="1"/>
        <v>725</v>
      </c>
      <c r="I37" s="28">
        <f t="shared" si="2"/>
        <v>732</v>
      </c>
      <c r="J37" s="21">
        <f t="shared" si="3"/>
        <v>1.0096551724137932</v>
      </c>
      <c r="L37" s="34"/>
      <c r="M37" s="47"/>
    </row>
    <row r="38" spans="1:13" x14ac:dyDescent="0.25">
      <c r="A38" s="2" t="s">
        <v>27</v>
      </c>
      <c r="B38" s="28">
        <v>191.8</v>
      </c>
      <c r="C38" s="28">
        <v>308</v>
      </c>
      <c r="D38" s="21">
        <f t="shared" si="0"/>
        <v>1.605839416058394</v>
      </c>
      <c r="E38" s="28">
        <v>7</v>
      </c>
      <c r="F38" s="28">
        <v>13</v>
      </c>
      <c r="G38" s="21">
        <v>1.8571428571428572</v>
      </c>
      <c r="H38" s="28">
        <f t="shared" si="1"/>
        <v>198.8</v>
      </c>
      <c r="I38" s="28">
        <f t="shared" si="2"/>
        <v>321</v>
      </c>
      <c r="J38" s="21">
        <f t="shared" si="3"/>
        <v>1.6146881287726358</v>
      </c>
      <c r="L38" s="34"/>
      <c r="M38" s="47"/>
    </row>
    <row r="39" spans="1:13" x14ac:dyDescent="0.25">
      <c r="A39" s="2" t="s">
        <v>28</v>
      </c>
      <c r="B39" s="28">
        <v>1170</v>
      </c>
      <c r="C39" s="28">
        <v>950</v>
      </c>
      <c r="D39" s="21">
        <f t="shared" si="0"/>
        <v>0.81196581196581197</v>
      </c>
      <c r="E39" s="28">
        <v>54</v>
      </c>
      <c r="F39" s="28">
        <v>53</v>
      </c>
      <c r="G39" s="21">
        <v>0.98148148148148151</v>
      </c>
      <c r="H39" s="28">
        <f t="shared" si="1"/>
        <v>1224</v>
      </c>
      <c r="I39" s="28">
        <f t="shared" si="2"/>
        <v>1003</v>
      </c>
      <c r="J39" s="21">
        <f t="shared" si="3"/>
        <v>0.81944444444444442</v>
      </c>
      <c r="L39" s="34"/>
      <c r="M39" s="47"/>
    </row>
    <row r="40" spans="1:13" x14ac:dyDescent="0.25">
      <c r="A40" s="2" t="s">
        <v>29</v>
      </c>
      <c r="B40" s="28">
        <v>53</v>
      </c>
      <c r="C40" s="28">
        <v>53</v>
      </c>
      <c r="D40" s="21">
        <f t="shared" si="0"/>
        <v>1</v>
      </c>
      <c r="E40" s="28">
        <v>35</v>
      </c>
      <c r="F40" s="28">
        <v>26</v>
      </c>
      <c r="G40" s="21">
        <v>0.74285714285714288</v>
      </c>
      <c r="H40" s="28">
        <f t="shared" si="1"/>
        <v>88</v>
      </c>
      <c r="I40" s="28">
        <f t="shared" si="2"/>
        <v>79</v>
      </c>
      <c r="J40" s="21">
        <f t="shared" si="3"/>
        <v>0.89772727272727271</v>
      </c>
      <c r="L40" s="34"/>
      <c r="M40" s="47"/>
    </row>
    <row r="41" spans="1:13" x14ac:dyDescent="0.25">
      <c r="A41" s="2" t="s">
        <v>30</v>
      </c>
      <c r="B41" s="28">
        <v>28</v>
      </c>
      <c r="C41" s="28">
        <v>28</v>
      </c>
      <c r="D41" s="21">
        <f t="shared" si="0"/>
        <v>1</v>
      </c>
      <c r="E41" s="28">
        <v>0</v>
      </c>
      <c r="F41" s="28">
        <v>0</v>
      </c>
      <c r="G41" s="21">
        <v>0</v>
      </c>
      <c r="H41" s="28">
        <f t="shared" si="1"/>
        <v>28</v>
      </c>
      <c r="I41" s="28">
        <f t="shared" si="2"/>
        <v>28</v>
      </c>
      <c r="J41" s="21">
        <f t="shared" si="3"/>
        <v>1</v>
      </c>
      <c r="L41" s="34"/>
      <c r="M41" s="47"/>
    </row>
    <row r="42" spans="1:13" x14ac:dyDescent="0.25">
      <c r="A42" s="2" t="s">
        <v>31</v>
      </c>
      <c r="B42" s="28">
        <v>0</v>
      </c>
      <c r="C42" s="28">
        <v>0</v>
      </c>
      <c r="D42" s="21">
        <v>0</v>
      </c>
      <c r="E42" s="28">
        <v>0</v>
      </c>
      <c r="F42" s="28">
        <v>0</v>
      </c>
      <c r="G42" s="21">
        <v>0</v>
      </c>
      <c r="H42" s="28">
        <f t="shared" si="1"/>
        <v>0</v>
      </c>
      <c r="I42" s="28">
        <f t="shared" si="2"/>
        <v>0</v>
      </c>
      <c r="J42" s="21">
        <v>0</v>
      </c>
      <c r="L42" s="34"/>
      <c r="M42" s="47"/>
    </row>
    <row r="43" spans="1:13" x14ac:dyDescent="0.25">
      <c r="A43" s="2" t="s">
        <v>32</v>
      </c>
      <c r="B43" s="28">
        <v>0</v>
      </c>
      <c r="C43" s="28">
        <v>0</v>
      </c>
      <c r="D43" s="21">
        <v>0</v>
      </c>
      <c r="E43" s="28"/>
      <c r="F43" s="28"/>
      <c r="G43" s="21">
        <v>0</v>
      </c>
      <c r="H43" s="28">
        <f t="shared" si="1"/>
        <v>0</v>
      </c>
      <c r="I43" s="28">
        <f t="shared" si="2"/>
        <v>0</v>
      </c>
      <c r="J43" s="21">
        <v>0</v>
      </c>
      <c r="L43" s="34"/>
      <c r="M43" s="47"/>
    </row>
    <row r="44" spans="1:13" x14ac:dyDescent="0.25">
      <c r="A44" s="2" t="s">
        <v>33</v>
      </c>
      <c r="B44" s="28">
        <v>9555</v>
      </c>
      <c r="C44" s="28">
        <v>17121.599999999999</v>
      </c>
      <c r="D44" s="21">
        <f t="shared" si="0"/>
        <v>1.791899529042386</v>
      </c>
      <c r="E44" s="28">
        <v>1019</v>
      </c>
      <c r="F44" s="28">
        <v>820</v>
      </c>
      <c r="G44" s="21">
        <v>0.80471050049067716</v>
      </c>
      <c r="H44" s="28">
        <f t="shared" si="1"/>
        <v>10574</v>
      </c>
      <c r="I44" s="28">
        <f t="shared" si="2"/>
        <v>17941.599999999999</v>
      </c>
      <c r="J44" s="21">
        <f t="shared" si="3"/>
        <v>1.6967656515982596</v>
      </c>
      <c r="L44" s="34"/>
      <c r="M44" s="47"/>
    </row>
    <row r="45" spans="1:13" x14ac:dyDescent="0.25">
      <c r="A45" s="2" t="s">
        <v>34</v>
      </c>
      <c r="B45" s="28">
        <v>190</v>
      </c>
      <c r="C45" s="28">
        <v>162.9</v>
      </c>
      <c r="D45" s="21">
        <f t="shared" si="0"/>
        <v>0.85736842105263156</v>
      </c>
      <c r="E45" s="28">
        <v>114</v>
      </c>
      <c r="F45" s="28">
        <v>95</v>
      </c>
      <c r="G45" s="21">
        <v>0.83333333333333337</v>
      </c>
      <c r="H45" s="28">
        <f t="shared" si="1"/>
        <v>304</v>
      </c>
      <c r="I45" s="28">
        <f t="shared" si="2"/>
        <v>257.89999999999998</v>
      </c>
      <c r="J45" s="21">
        <f t="shared" si="3"/>
        <v>0.84835526315789467</v>
      </c>
      <c r="L45" s="34"/>
      <c r="M45" s="47"/>
    </row>
    <row r="46" spans="1:13" x14ac:dyDescent="0.25">
      <c r="A46" s="2" t="s">
        <v>35</v>
      </c>
      <c r="B46" s="28">
        <v>148</v>
      </c>
      <c r="C46" s="28">
        <v>137.69999999999999</v>
      </c>
      <c r="D46" s="21">
        <f t="shared" si="0"/>
        <v>0.93040540540540528</v>
      </c>
      <c r="E46" s="28">
        <v>0</v>
      </c>
      <c r="F46" s="28"/>
      <c r="G46" s="21">
        <v>0</v>
      </c>
      <c r="H46" s="28">
        <f t="shared" si="1"/>
        <v>148</v>
      </c>
      <c r="I46" s="28">
        <f t="shared" si="2"/>
        <v>137.69999999999999</v>
      </c>
      <c r="J46" s="21">
        <f t="shared" si="3"/>
        <v>0.93040540540540528</v>
      </c>
      <c r="L46" s="34"/>
      <c r="M46" s="47"/>
    </row>
    <row r="47" spans="1:13" x14ac:dyDescent="0.25">
      <c r="A47" s="2" t="s">
        <v>36</v>
      </c>
      <c r="B47" s="28">
        <v>6600</v>
      </c>
      <c r="C47" s="28">
        <v>6600</v>
      </c>
      <c r="D47" s="21">
        <f t="shared" si="0"/>
        <v>1</v>
      </c>
      <c r="E47" s="28">
        <v>11230</v>
      </c>
      <c r="F47" s="28">
        <v>13936</v>
      </c>
      <c r="G47" s="21">
        <v>1.2409617097061443</v>
      </c>
      <c r="H47" s="28">
        <f t="shared" si="1"/>
        <v>17830</v>
      </c>
      <c r="I47" s="28">
        <f t="shared" si="2"/>
        <v>20536</v>
      </c>
      <c r="J47" s="21">
        <f t="shared" si="3"/>
        <v>1.1517666853617499</v>
      </c>
      <c r="L47" s="34"/>
      <c r="M47" s="47"/>
    </row>
    <row r="48" spans="1:13" x14ac:dyDescent="0.25">
      <c r="A48" s="2" t="s">
        <v>37</v>
      </c>
      <c r="B48" s="28">
        <v>148</v>
      </c>
      <c r="C48" s="28">
        <v>296</v>
      </c>
      <c r="D48" s="21">
        <f t="shared" si="0"/>
        <v>2</v>
      </c>
      <c r="E48" s="28">
        <v>40</v>
      </c>
      <c r="F48" s="28">
        <v>29</v>
      </c>
      <c r="G48" s="21">
        <v>0.72499999999999998</v>
      </c>
      <c r="H48" s="28">
        <f t="shared" si="1"/>
        <v>188</v>
      </c>
      <c r="I48" s="28">
        <f t="shared" si="2"/>
        <v>325</v>
      </c>
      <c r="J48" s="21">
        <f t="shared" si="3"/>
        <v>1.7287234042553192</v>
      </c>
      <c r="L48" s="34"/>
      <c r="M48" s="47"/>
    </row>
    <row r="49" spans="1:13" x14ac:dyDescent="0.25">
      <c r="A49" s="2" t="s">
        <v>56</v>
      </c>
      <c r="B49" s="28">
        <v>1515</v>
      </c>
      <c r="C49" s="28">
        <v>1515</v>
      </c>
      <c r="D49" s="21">
        <f>C49/B49</f>
        <v>1</v>
      </c>
      <c r="E49" s="28">
        <v>1020</v>
      </c>
      <c r="F49" s="28">
        <v>790</v>
      </c>
      <c r="G49" s="21">
        <v>0.77450980392156865</v>
      </c>
      <c r="H49" s="28">
        <f t="shared" si="1"/>
        <v>2535</v>
      </c>
      <c r="I49" s="28">
        <f t="shared" si="2"/>
        <v>2305</v>
      </c>
      <c r="J49" s="21">
        <f t="shared" si="3"/>
        <v>0.90927021696252464</v>
      </c>
      <c r="L49" s="34"/>
      <c r="M49" s="47"/>
    </row>
    <row r="50" spans="1:13" x14ac:dyDescent="0.25">
      <c r="A50" s="2" t="s">
        <v>38</v>
      </c>
      <c r="B50" s="28">
        <v>92</v>
      </c>
      <c r="C50" s="28">
        <v>92</v>
      </c>
      <c r="D50" s="21">
        <f t="shared" si="0"/>
        <v>1</v>
      </c>
      <c r="E50" s="28"/>
      <c r="F50" s="28"/>
      <c r="G50" s="21">
        <v>0</v>
      </c>
      <c r="H50" s="28">
        <f t="shared" si="1"/>
        <v>92</v>
      </c>
      <c r="I50" s="28">
        <f t="shared" si="2"/>
        <v>92</v>
      </c>
      <c r="J50" s="21">
        <f t="shared" si="3"/>
        <v>1</v>
      </c>
      <c r="L50" s="34"/>
      <c r="M50" s="47"/>
    </row>
    <row r="51" spans="1:13" x14ac:dyDescent="0.25">
      <c r="A51" s="2" t="s">
        <v>39</v>
      </c>
      <c r="B51" s="28">
        <v>300</v>
      </c>
      <c r="C51" s="28">
        <v>300</v>
      </c>
      <c r="D51" s="21">
        <f t="shared" si="0"/>
        <v>1</v>
      </c>
      <c r="E51" s="28">
        <v>106</v>
      </c>
      <c r="F51" s="28">
        <v>107</v>
      </c>
      <c r="G51" s="21">
        <v>1.0094339622641511</v>
      </c>
      <c r="H51" s="28">
        <f t="shared" si="1"/>
        <v>406</v>
      </c>
      <c r="I51" s="28">
        <f t="shared" si="2"/>
        <v>407</v>
      </c>
      <c r="J51" s="21">
        <f t="shared" si="3"/>
        <v>1.0024630541871922</v>
      </c>
      <c r="L51" s="34"/>
      <c r="M51" s="47"/>
    </row>
    <row r="52" spans="1:13" x14ac:dyDescent="0.25">
      <c r="A52" s="2" t="s">
        <v>58</v>
      </c>
      <c r="B52" s="28">
        <v>0</v>
      </c>
      <c r="C52" s="42">
        <v>0</v>
      </c>
      <c r="D52" s="21">
        <v>0</v>
      </c>
      <c r="E52" s="28">
        <v>0</v>
      </c>
      <c r="F52" s="42">
        <v>0</v>
      </c>
      <c r="G52" s="21">
        <v>0</v>
      </c>
      <c r="H52" s="28">
        <f t="shared" si="1"/>
        <v>0</v>
      </c>
      <c r="I52" s="42">
        <f t="shared" si="2"/>
        <v>0</v>
      </c>
      <c r="J52" s="21">
        <v>0</v>
      </c>
      <c r="L52" s="34"/>
      <c r="M52" s="47"/>
    </row>
    <row r="53" spans="1:13" x14ac:dyDescent="0.25">
      <c r="A53" s="2" t="s">
        <v>40</v>
      </c>
      <c r="B53" s="28">
        <v>391</v>
      </c>
      <c r="C53" s="28">
        <v>391</v>
      </c>
      <c r="D53" s="21">
        <f t="shared" si="0"/>
        <v>1</v>
      </c>
      <c r="E53" s="28">
        <v>0</v>
      </c>
      <c r="F53" s="28">
        <v>0</v>
      </c>
      <c r="G53" s="21">
        <v>0</v>
      </c>
      <c r="H53" s="28">
        <f t="shared" si="1"/>
        <v>391</v>
      </c>
      <c r="I53" s="28">
        <f t="shared" si="2"/>
        <v>391</v>
      </c>
      <c r="J53" s="21">
        <f t="shared" si="3"/>
        <v>1</v>
      </c>
      <c r="L53" s="34"/>
      <c r="M53" s="47"/>
    </row>
    <row r="54" spans="1:13" s="50" customFormat="1" ht="15.75" x14ac:dyDescent="0.25">
      <c r="A54" s="38" t="s">
        <v>41</v>
      </c>
      <c r="B54" s="39">
        <f>SUM(B7:B53)</f>
        <v>119683.8</v>
      </c>
      <c r="C54" s="39">
        <f>SUM(C7:C53)</f>
        <v>160649.315</v>
      </c>
      <c r="D54" s="40"/>
      <c r="E54" s="39">
        <f>SUM(E7:E53)</f>
        <v>75823</v>
      </c>
      <c r="F54" s="39">
        <f>SUM(F7:F53)</f>
        <v>78006.399999999994</v>
      </c>
      <c r="G54" s="40">
        <v>0.97511570502931189</v>
      </c>
      <c r="H54" s="39">
        <f>SUM(H7:H53)</f>
        <v>195506.8</v>
      </c>
      <c r="I54" s="39">
        <f>SUM(I7:I53)</f>
        <v>238655.71500000003</v>
      </c>
      <c r="J54" s="40">
        <v>1.2058882218757658</v>
      </c>
      <c r="L54" s="34"/>
      <c r="M54" s="47"/>
    </row>
    <row r="56" spans="1:13" s="43" customFormat="1" x14ac:dyDescent="0.25">
      <c r="C56" s="44">
        <f>C54*1000/90</f>
        <v>1784992.388888889</v>
      </c>
      <c r="D56" s="44"/>
      <c r="E56" s="44"/>
      <c r="F56" s="44">
        <f>F54*1000/90</f>
        <v>866737.77777777775</v>
      </c>
      <c r="G56" s="44"/>
      <c r="H56" s="44"/>
      <c r="I56" s="44">
        <f>I54*1000/90</f>
        <v>2651730.166666667</v>
      </c>
    </row>
  </sheetData>
  <mergeCells count="1">
    <mergeCell ref="A5: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4"/>
  <sheetViews>
    <sheetView topLeftCell="A40" workbookViewId="0">
      <selection activeCell="H52" sqref="H52:I52"/>
    </sheetView>
  </sheetViews>
  <sheetFormatPr defaultRowHeight="15" x14ac:dyDescent="0.25"/>
  <cols>
    <col min="1" max="1" width="14.5703125" customWidth="1"/>
    <col min="2" max="2" width="14.28515625" customWidth="1"/>
    <col min="3" max="3" width="11.85546875" customWidth="1"/>
    <col min="4" max="4" width="10.42578125" customWidth="1"/>
    <col min="5" max="5" width="10.5703125" customWidth="1"/>
    <col min="6" max="6" width="11.85546875" customWidth="1"/>
    <col min="7" max="7" width="11" customWidth="1"/>
    <col min="8" max="8" width="9.7109375" customWidth="1"/>
    <col min="9" max="9" width="16.85546875" customWidth="1"/>
    <col min="10" max="10" width="10.140625" customWidth="1"/>
    <col min="12" max="12" width="10.5703125" bestFit="1" customWidth="1"/>
  </cols>
  <sheetData>
    <row r="2" spans="1:15" ht="15.75" thickBot="1" x14ac:dyDescent="0.3">
      <c r="G2" s="2"/>
      <c r="H2" s="2"/>
      <c r="I2" s="2"/>
    </row>
    <row r="3" spans="1:15" ht="32.25" thickBot="1" x14ac:dyDescent="0.3">
      <c r="A3" s="102" t="s">
        <v>42</v>
      </c>
      <c r="B3" s="9" t="s">
        <v>43</v>
      </c>
      <c r="C3" s="10" t="s">
        <v>44</v>
      </c>
      <c r="D3" s="11" t="s">
        <v>45</v>
      </c>
      <c r="E3" s="9" t="s">
        <v>46</v>
      </c>
      <c r="F3" s="10" t="s">
        <v>47</v>
      </c>
      <c r="G3" s="11" t="s">
        <v>45</v>
      </c>
      <c r="H3" s="9" t="s">
        <v>48</v>
      </c>
      <c r="I3" s="10" t="s">
        <v>49</v>
      </c>
      <c r="J3" s="16" t="s">
        <v>45</v>
      </c>
    </row>
    <row r="4" spans="1:15" ht="31.5" x14ac:dyDescent="0.25">
      <c r="A4" s="103"/>
      <c r="B4" s="12" t="s">
        <v>50</v>
      </c>
      <c r="C4" s="13" t="s">
        <v>51</v>
      </c>
      <c r="D4" s="14" t="s">
        <v>52</v>
      </c>
      <c r="E4" s="12" t="s">
        <v>50</v>
      </c>
      <c r="F4" s="13" t="s">
        <v>51</v>
      </c>
      <c r="G4" s="14" t="s">
        <v>52</v>
      </c>
      <c r="H4" s="12" t="s">
        <v>50</v>
      </c>
      <c r="I4" s="15" t="s">
        <v>51</v>
      </c>
      <c r="J4" s="17" t="s">
        <v>52</v>
      </c>
    </row>
    <row r="5" spans="1:15" x14ac:dyDescent="0.25">
      <c r="A5" s="2" t="s">
        <v>0</v>
      </c>
      <c r="B5" s="28">
        <v>1007</v>
      </c>
      <c r="C5" s="28">
        <v>2801</v>
      </c>
      <c r="D5" s="21">
        <f>C5/B5</f>
        <v>2.781529294935452</v>
      </c>
      <c r="E5" s="28">
        <v>10</v>
      </c>
      <c r="F5" s="28">
        <v>20</v>
      </c>
      <c r="G5" s="21">
        <f>F5/E5</f>
        <v>2</v>
      </c>
      <c r="H5" s="28">
        <f>B5+E5</f>
        <v>1017</v>
      </c>
      <c r="I5" s="28">
        <f>C5+F5</f>
        <v>2821</v>
      </c>
      <c r="J5" s="21">
        <f>I5/H5</f>
        <v>2.7738446411012783</v>
      </c>
      <c r="L5" s="34"/>
      <c r="M5" s="47"/>
      <c r="O5" s="51"/>
    </row>
    <row r="6" spans="1:15" x14ac:dyDescent="0.25">
      <c r="A6" s="2" t="s">
        <v>1</v>
      </c>
      <c r="B6" s="28">
        <v>1250</v>
      </c>
      <c r="C6" s="28">
        <v>2537</v>
      </c>
      <c r="D6" s="21">
        <f t="shared" ref="D6:D52" si="0">C6/B6</f>
        <v>2.0295999999999998</v>
      </c>
      <c r="E6" s="28">
        <v>315</v>
      </c>
      <c r="F6" s="28">
        <v>633</v>
      </c>
      <c r="G6" s="21">
        <f t="shared" ref="G6:G52" si="1">F6/E6</f>
        <v>2.0095238095238095</v>
      </c>
      <c r="H6" s="28">
        <f t="shared" ref="H6:H51" si="2">B6+E6</f>
        <v>1565</v>
      </c>
      <c r="I6" s="28">
        <f t="shared" ref="I6:I51" si="3">C6+F6</f>
        <v>3170</v>
      </c>
      <c r="J6" s="21">
        <f t="shared" ref="J6:J52" si="4">I6/H6</f>
        <v>2.0255591054313098</v>
      </c>
      <c r="L6" s="34"/>
      <c r="M6" s="47"/>
      <c r="O6" s="51"/>
    </row>
    <row r="7" spans="1:15" x14ac:dyDescent="0.25">
      <c r="A7" s="2" t="s">
        <v>2</v>
      </c>
      <c r="B7" s="28">
        <v>256</v>
      </c>
      <c r="C7" s="28">
        <v>214</v>
      </c>
      <c r="D7" s="21">
        <f t="shared" si="0"/>
        <v>0.8359375</v>
      </c>
      <c r="E7" s="28">
        <v>173</v>
      </c>
      <c r="F7" s="28">
        <v>107</v>
      </c>
      <c r="G7" s="21">
        <f t="shared" si="1"/>
        <v>0.61849710982658956</v>
      </c>
      <c r="H7" s="28">
        <f t="shared" si="2"/>
        <v>429</v>
      </c>
      <c r="I7" s="28">
        <f t="shared" si="3"/>
        <v>321</v>
      </c>
      <c r="J7" s="21">
        <f t="shared" si="4"/>
        <v>0.74825174825174823</v>
      </c>
      <c r="L7" s="34"/>
      <c r="M7" s="47"/>
      <c r="O7" s="31"/>
    </row>
    <row r="8" spans="1:15" x14ac:dyDescent="0.25">
      <c r="A8" s="2" t="s">
        <v>3</v>
      </c>
      <c r="B8" s="28">
        <v>8227</v>
      </c>
      <c r="C8" s="28">
        <v>12472</v>
      </c>
      <c r="D8" s="21">
        <f t="shared" si="0"/>
        <v>1.5159839552692354</v>
      </c>
      <c r="E8" s="28">
        <v>1550</v>
      </c>
      <c r="F8" s="28">
        <v>4905</v>
      </c>
      <c r="G8" s="21">
        <f t="shared" si="1"/>
        <v>3.1645161290322581</v>
      </c>
      <c r="H8" s="28">
        <f t="shared" si="2"/>
        <v>9777</v>
      </c>
      <c r="I8" s="28">
        <f t="shared" si="3"/>
        <v>17377</v>
      </c>
      <c r="J8" s="21">
        <f t="shared" si="4"/>
        <v>1.7773345607036923</v>
      </c>
      <c r="L8" s="34"/>
      <c r="M8" s="47"/>
      <c r="O8" s="31"/>
    </row>
    <row r="9" spans="1:15" x14ac:dyDescent="0.25">
      <c r="A9" s="2" t="s">
        <v>4</v>
      </c>
      <c r="B9" s="28">
        <v>470</v>
      </c>
      <c r="C9" s="28">
        <v>676</v>
      </c>
      <c r="D9" s="21">
        <f t="shared" si="0"/>
        <v>1.4382978723404256</v>
      </c>
      <c r="E9" s="28">
        <v>200</v>
      </c>
      <c r="F9" s="28">
        <v>351</v>
      </c>
      <c r="G9" s="21">
        <f t="shared" si="1"/>
        <v>1.7549999999999999</v>
      </c>
      <c r="H9" s="28">
        <f t="shared" si="2"/>
        <v>670</v>
      </c>
      <c r="I9" s="28">
        <f t="shared" si="3"/>
        <v>1027</v>
      </c>
      <c r="J9" s="21">
        <f t="shared" si="4"/>
        <v>1.5328358208955224</v>
      </c>
      <c r="L9" s="34"/>
      <c r="M9" s="47"/>
      <c r="O9" s="31"/>
    </row>
    <row r="10" spans="1:15" x14ac:dyDescent="0.25">
      <c r="A10" s="2" t="s">
        <v>5</v>
      </c>
      <c r="B10" s="28">
        <v>2552</v>
      </c>
      <c r="C10" s="28">
        <v>3651</v>
      </c>
      <c r="D10" s="21">
        <f t="shared" si="0"/>
        <v>1.4306426332288402</v>
      </c>
      <c r="E10" s="28">
        <v>2012</v>
      </c>
      <c r="F10" s="28">
        <v>4620</v>
      </c>
      <c r="G10" s="21">
        <f t="shared" si="1"/>
        <v>2.2962226640159047</v>
      </c>
      <c r="H10" s="28">
        <f t="shared" si="2"/>
        <v>4564</v>
      </c>
      <c r="I10" s="28">
        <f t="shared" si="3"/>
        <v>8271</v>
      </c>
      <c r="J10" s="21">
        <f t="shared" si="4"/>
        <v>1.8122261174408414</v>
      </c>
      <c r="L10" s="34"/>
      <c r="M10" s="47"/>
      <c r="O10" s="31"/>
    </row>
    <row r="11" spans="1:15" x14ac:dyDescent="0.25">
      <c r="A11" s="2" t="s">
        <v>57</v>
      </c>
      <c r="B11" s="28">
        <v>20</v>
      </c>
      <c r="C11" s="28">
        <v>11</v>
      </c>
      <c r="D11" s="21">
        <f t="shared" si="0"/>
        <v>0.55000000000000004</v>
      </c>
      <c r="E11" s="28">
        <v>24</v>
      </c>
      <c r="F11" s="28">
        <v>9</v>
      </c>
      <c r="G11" s="21">
        <f t="shared" si="1"/>
        <v>0.375</v>
      </c>
      <c r="H11" s="28">
        <f t="shared" si="2"/>
        <v>44</v>
      </c>
      <c r="I11" s="28">
        <f t="shared" si="3"/>
        <v>20</v>
      </c>
      <c r="J11" s="21">
        <f t="shared" si="4"/>
        <v>0.45454545454545453</v>
      </c>
      <c r="L11" s="34"/>
      <c r="M11" s="47"/>
      <c r="O11" s="31"/>
    </row>
    <row r="12" spans="1:15" x14ac:dyDescent="0.25">
      <c r="A12" s="2" t="s">
        <v>6</v>
      </c>
      <c r="B12" s="28">
        <v>13215</v>
      </c>
      <c r="C12" s="28">
        <v>15061</v>
      </c>
      <c r="D12" s="21">
        <f t="shared" si="0"/>
        <v>1.1396897465001892</v>
      </c>
      <c r="E12" s="28">
        <v>3735</v>
      </c>
      <c r="F12" s="28">
        <v>3195</v>
      </c>
      <c r="G12" s="21">
        <f t="shared" si="1"/>
        <v>0.85542168674698793</v>
      </c>
      <c r="H12" s="28">
        <f t="shared" si="2"/>
        <v>16950</v>
      </c>
      <c r="I12" s="28">
        <f t="shared" si="3"/>
        <v>18256</v>
      </c>
      <c r="J12" s="21">
        <f t="shared" si="4"/>
        <v>1.0770501474926253</v>
      </c>
      <c r="L12" s="34"/>
      <c r="M12" s="47"/>
      <c r="O12" s="31"/>
    </row>
    <row r="13" spans="1:15" x14ac:dyDescent="0.25">
      <c r="A13" s="2" t="s">
        <v>7</v>
      </c>
      <c r="B13" s="28">
        <v>4</v>
      </c>
      <c r="C13" s="28">
        <v>2</v>
      </c>
      <c r="D13" s="21">
        <f t="shared" si="0"/>
        <v>0.5</v>
      </c>
      <c r="E13" s="28">
        <v>75</v>
      </c>
      <c r="F13" s="28">
        <v>37</v>
      </c>
      <c r="G13" s="21">
        <f t="shared" si="1"/>
        <v>0.49333333333333335</v>
      </c>
      <c r="H13" s="28">
        <f t="shared" si="2"/>
        <v>79</v>
      </c>
      <c r="I13" s="28">
        <f t="shared" si="3"/>
        <v>39</v>
      </c>
      <c r="J13" s="21">
        <f t="shared" si="4"/>
        <v>0.49367088607594939</v>
      </c>
      <c r="L13" s="34"/>
      <c r="M13" s="47"/>
      <c r="O13" s="31"/>
    </row>
    <row r="14" spans="1:15" x14ac:dyDescent="0.25">
      <c r="A14" s="2" t="s">
        <v>8</v>
      </c>
      <c r="B14" s="28">
        <v>28</v>
      </c>
      <c r="C14" s="28">
        <v>28</v>
      </c>
      <c r="D14" s="21">
        <f t="shared" si="0"/>
        <v>1</v>
      </c>
      <c r="E14" s="28">
        <v>28</v>
      </c>
      <c r="F14" s="28">
        <v>35</v>
      </c>
      <c r="G14" s="21">
        <f t="shared" si="1"/>
        <v>1.25</v>
      </c>
      <c r="H14" s="28">
        <f t="shared" si="2"/>
        <v>56</v>
      </c>
      <c r="I14" s="28">
        <f t="shared" si="3"/>
        <v>63</v>
      </c>
      <c r="J14" s="21">
        <f t="shared" si="4"/>
        <v>1.125</v>
      </c>
      <c r="L14" s="34"/>
      <c r="M14" s="47"/>
      <c r="O14" s="31"/>
    </row>
    <row r="15" spans="1:15" x14ac:dyDescent="0.25">
      <c r="A15" s="2" t="s">
        <v>9</v>
      </c>
      <c r="B15" s="28">
        <v>357</v>
      </c>
      <c r="C15" s="28">
        <v>350</v>
      </c>
      <c r="D15" s="21">
        <f t="shared" si="0"/>
        <v>0.98039215686274506</v>
      </c>
      <c r="E15" s="28">
        <v>147</v>
      </c>
      <c r="F15" s="28">
        <v>213</v>
      </c>
      <c r="G15" s="21">
        <f t="shared" si="1"/>
        <v>1.4489795918367347</v>
      </c>
      <c r="H15" s="28">
        <f t="shared" si="2"/>
        <v>504</v>
      </c>
      <c r="I15" s="28">
        <f t="shared" si="3"/>
        <v>563</v>
      </c>
      <c r="J15" s="21">
        <f t="shared" si="4"/>
        <v>1.1170634920634921</v>
      </c>
      <c r="L15" s="34"/>
      <c r="M15" s="47"/>
      <c r="O15" s="31"/>
    </row>
    <row r="16" spans="1:15" x14ac:dyDescent="0.25">
      <c r="A16" s="2" t="s">
        <v>10</v>
      </c>
      <c r="B16" s="28">
        <v>588</v>
      </c>
      <c r="C16" s="28">
        <v>877</v>
      </c>
      <c r="D16" s="21">
        <f t="shared" si="0"/>
        <v>1.4914965986394557</v>
      </c>
      <c r="E16" s="28">
        <v>0</v>
      </c>
      <c r="F16" s="28">
        <v>0</v>
      </c>
      <c r="G16" s="21">
        <v>0</v>
      </c>
      <c r="H16" s="28">
        <f t="shared" si="2"/>
        <v>588</v>
      </c>
      <c r="I16" s="28">
        <f t="shared" si="3"/>
        <v>877</v>
      </c>
      <c r="J16" s="21">
        <f t="shared" si="4"/>
        <v>1.4914965986394557</v>
      </c>
      <c r="L16" s="34"/>
      <c r="M16" s="47"/>
      <c r="O16" s="31"/>
    </row>
    <row r="17" spans="1:15" x14ac:dyDescent="0.25">
      <c r="A17" s="2" t="s">
        <v>11</v>
      </c>
      <c r="B17" s="28">
        <v>40</v>
      </c>
      <c r="C17" s="28">
        <v>47</v>
      </c>
      <c r="D17" s="21">
        <f t="shared" si="0"/>
        <v>1.175</v>
      </c>
      <c r="E17" s="28">
        <v>35</v>
      </c>
      <c r="F17" s="28">
        <v>2</v>
      </c>
      <c r="G17" s="21">
        <f t="shared" si="1"/>
        <v>5.7142857142857141E-2</v>
      </c>
      <c r="H17" s="28">
        <f t="shared" si="2"/>
        <v>75</v>
      </c>
      <c r="I17" s="28">
        <f t="shared" si="3"/>
        <v>49</v>
      </c>
      <c r="J17" s="21">
        <f t="shared" si="4"/>
        <v>0.65333333333333332</v>
      </c>
      <c r="L17" s="34"/>
      <c r="M17" s="47"/>
      <c r="O17" s="31"/>
    </row>
    <row r="18" spans="1:15" x14ac:dyDescent="0.25">
      <c r="A18" s="2" t="s">
        <v>12</v>
      </c>
      <c r="B18" s="28">
        <v>43</v>
      </c>
      <c r="C18" s="28">
        <v>30</v>
      </c>
      <c r="D18" s="21">
        <f t="shared" si="0"/>
        <v>0.69767441860465118</v>
      </c>
      <c r="E18" s="28">
        <v>13</v>
      </c>
      <c r="F18" s="28">
        <v>0</v>
      </c>
      <c r="G18" s="21">
        <f t="shared" si="1"/>
        <v>0</v>
      </c>
      <c r="H18" s="28">
        <f t="shared" si="2"/>
        <v>56</v>
      </c>
      <c r="I18" s="28">
        <f t="shared" si="3"/>
        <v>30</v>
      </c>
      <c r="J18" s="21">
        <f t="shared" si="4"/>
        <v>0.5357142857142857</v>
      </c>
      <c r="L18" s="34"/>
      <c r="M18" s="47"/>
      <c r="O18" s="31"/>
    </row>
    <row r="19" spans="1:15" x14ac:dyDescent="0.25">
      <c r="A19" s="2" t="s">
        <v>13</v>
      </c>
      <c r="B19" s="28">
        <v>47</v>
      </c>
      <c r="C19" s="28">
        <v>33</v>
      </c>
      <c r="D19" s="21">
        <f t="shared" si="0"/>
        <v>0.7021276595744681</v>
      </c>
      <c r="E19" s="28">
        <v>33</v>
      </c>
      <c r="F19" s="28">
        <v>32</v>
      </c>
      <c r="G19" s="21">
        <f t="shared" si="1"/>
        <v>0.96969696969696972</v>
      </c>
      <c r="H19" s="28">
        <f t="shared" si="2"/>
        <v>80</v>
      </c>
      <c r="I19" s="28">
        <f t="shared" si="3"/>
        <v>65</v>
      </c>
      <c r="J19" s="21">
        <f t="shared" si="4"/>
        <v>0.8125</v>
      </c>
      <c r="L19" s="34"/>
      <c r="M19" s="47"/>
      <c r="O19" s="31"/>
    </row>
    <row r="20" spans="1:15" x14ac:dyDescent="0.25">
      <c r="A20" s="2" t="s">
        <v>14</v>
      </c>
      <c r="B20" s="28">
        <v>90</v>
      </c>
      <c r="C20" s="28">
        <v>88</v>
      </c>
      <c r="D20" s="21">
        <f t="shared" si="0"/>
        <v>0.97777777777777775</v>
      </c>
      <c r="E20" s="28">
        <v>71</v>
      </c>
      <c r="F20" s="28">
        <v>74</v>
      </c>
      <c r="G20" s="21">
        <f t="shared" si="1"/>
        <v>1.0422535211267605</v>
      </c>
      <c r="H20" s="28">
        <f t="shared" si="2"/>
        <v>161</v>
      </c>
      <c r="I20" s="28">
        <f t="shared" si="3"/>
        <v>162</v>
      </c>
      <c r="J20" s="21">
        <f t="shared" si="4"/>
        <v>1.0062111801242235</v>
      </c>
      <c r="L20" s="34"/>
      <c r="M20" s="47"/>
      <c r="O20" s="31"/>
    </row>
    <row r="21" spans="1:15" x14ac:dyDescent="0.25">
      <c r="A21" s="2" t="s">
        <v>16</v>
      </c>
      <c r="B21" s="28">
        <v>29245</v>
      </c>
      <c r="C21" s="28">
        <v>8324</v>
      </c>
      <c r="D21" s="21">
        <f t="shared" si="0"/>
        <v>0.28462985125662504</v>
      </c>
      <c r="E21" s="28">
        <v>41787</v>
      </c>
      <c r="F21" s="28">
        <v>5736</v>
      </c>
      <c r="G21" s="21">
        <f t="shared" si="1"/>
        <v>0.13726757125421782</v>
      </c>
      <c r="H21" s="28">
        <f t="shared" si="2"/>
        <v>71032</v>
      </c>
      <c r="I21" s="28">
        <f t="shared" si="3"/>
        <v>14060</v>
      </c>
      <c r="J21" s="21">
        <f t="shared" si="4"/>
        <v>0.19793895708976236</v>
      </c>
      <c r="L21" s="34"/>
      <c r="M21" s="47"/>
      <c r="O21" s="31"/>
    </row>
    <row r="22" spans="1:15" x14ac:dyDescent="0.25">
      <c r="A22" s="2" t="s">
        <v>15</v>
      </c>
      <c r="B22" s="28">
        <v>13535</v>
      </c>
      <c r="C22" s="28">
        <v>4190</v>
      </c>
      <c r="D22" s="21">
        <f t="shared" si="0"/>
        <v>0.30956778721832284</v>
      </c>
      <c r="E22" s="28">
        <v>386</v>
      </c>
      <c r="F22" s="28">
        <v>138.96</v>
      </c>
      <c r="G22" s="21">
        <f t="shared" si="1"/>
        <v>0.36000000000000004</v>
      </c>
      <c r="H22" s="28">
        <f t="shared" si="2"/>
        <v>13921</v>
      </c>
      <c r="I22" s="28">
        <f t="shared" si="3"/>
        <v>4328.96</v>
      </c>
      <c r="J22" s="21">
        <f t="shared" si="4"/>
        <v>0.31096616622369083</v>
      </c>
      <c r="L22" s="34"/>
      <c r="M22" s="47"/>
      <c r="O22" s="31"/>
    </row>
    <row r="23" spans="1:15" x14ac:dyDescent="0.25">
      <c r="A23" s="2" t="s">
        <v>17</v>
      </c>
      <c r="B23" s="28">
        <v>297</v>
      </c>
      <c r="C23" s="28">
        <v>94</v>
      </c>
      <c r="D23" s="21">
        <f t="shared" si="0"/>
        <v>0.3164983164983165</v>
      </c>
      <c r="E23" s="28">
        <v>122</v>
      </c>
      <c r="F23" s="28">
        <v>15</v>
      </c>
      <c r="G23" s="21">
        <f t="shared" si="1"/>
        <v>0.12295081967213115</v>
      </c>
      <c r="H23" s="28">
        <f t="shared" si="2"/>
        <v>419</v>
      </c>
      <c r="I23" s="28">
        <f t="shared" si="3"/>
        <v>109</v>
      </c>
      <c r="J23" s="21">
        <f t="shared" si="4"/>
        <v>0.26014319809069214</v>
      </c>
      <c r="L23" s="34"/>
      <c r="M23" s="47"/>
      <c r="O23" s="31"/>
    </row>
    <row r="24" spans="1:15" x14ac:dyDescent="0.25">
      <c r="A24" s="2" t="s">
        <v>18</v>
      </c>
      <c r="B24" s="28">
        <v>575</v>
      </c>
      <c r="C24" s="28">
        <v>1031</v>
      </c>
      <c r="D24" s="21">
        <f t="shared" si="0"/>
        <v>1.7930434782608695</v>
      </c>
      <c r="E24" s="28">
        <v>46</v>
      </c>
      <c r="F24" s="28">
        <v>29</v>
      </c>
      <c r="G24" s="21">
        <f t="shared" si="1"/>
        <v>0.63043478260869568</v>
      </c>
      <c r="H24" s="28">
        <f t="shared" si="2"/>
        <v>621</v>
      </c>
      <c r="I24" s="28">
        <f t="shared" si="3"/>
        <v>1060</v>
      </c>
      <c r="J24" s="21">
        <f t="shared" si="4"/>
        <v>1.7069243156199678</v>
      </c>
      <c r="L24" s="34"/>
      <c r="M24" s="47"/>
      <c r="O24" s="51"/>
    </row>
    <row r="25" spans="1:15" x14ac:dyDescent="0.25">
      <c r="A25" s="2" t="s">
        <v>53</v>
      </c>
      <c r="B25" s="28">
        <v>6</v>
      </c>
      <c r="C25" s="28">
        <v>5</v>
      </c>
      <c r="D25" s="21">
        <f t="shared" si="0"/>
        <v>0.83333333333333337</v>
      </c>
      <c r="E25" s="28">
        <v>0</v>
      </c>
      <c r="F25" s="28">
        <v>0</v>
      </c>
      <c r="G25" s="21">
        <v>0</v>
      </c>
      <c r="H25" s="28">
        <f t="shared" si="2"/>
        <v>6</v>
      </c>
      <c r="I25" s="28">
        <f t="shared" si="3"/>
        <v>5</v>
      </c>
      <c r="J25" s="21">
        <f t="shared" si="4"/>
        <v>0.83333333333333337</v>
      </c>
      <c r="L25" s="34"/>
      <c r="M25" s="47"/>
      <c r="O25" s="31"/>
    </row>
    <row r="26" spans="1:15" x14ac:dyDescent="0.25">
      <c r="A26" s="2" t="s">
        <v>19</v>
      </c>
      <c r="B26" s="28">
        <v>3062</v>
      </c>
      <c r="C26" s="28">
        <v>4970</v>
      </c>
      <c r="D26" s="21">
        <f t="shared" si="0"/>
        <v>1.6231221423905944</v>
      </c>
      <c r="E26" s="28">
        <v>3451</v>
      </c>
      <c r="F26" s="28">
        <v>1317</v>
      </c>
      <c r="G26" s="21">
        <f t="shared" si="1"/>
        <v>0.38162851347435528</v>
      </c>
      <c r="H26" s="28">
        <f t="shared" si="2"/>
        <v>6513</v>
      </c>
      <c r="I26" s="28">
        <f t="shared" si="3"/>
        <v>6287</v>
      </c>
      <c r="J26" s="21">
        <f t="shared" si="4"/>
        <v>0.96530016889298331</v>
      </c>
      <c r="L26" s="34"/>
      <c r="M26" s="47"/>
      <c r="O26" s="31"/>
    </row>
    <row r="27" spans="1:15" x14ac:dyDescent="0.25">
      <c r="A27" s="2" t="s">
        <v>20</v>
      </c>
      <c r="B27" s="28">
        <v>1907</v>
      </c>
      <c r="C27" s="28">
        <v>1610</v>
      </c>
      <c r="D27" s="21">
        <f t="shared" si="0"/>
        <v>0.84425799685369696</v>
      </c>
      <c r="E27" s="28">
        <v>2392</v>
      </c>
      <c r="F27" s="28">
        <v>2645</v>
      </c>
      <c r="G27" s="21">
        <f t="shared" si="1"/>
        <v>1.1057692307692308</v>
      </c>
      <c r="H27" s="28">
        <f t="shared" si="2"/>
        <v>4299</v>
      </c>
      <c r="I27" s="28">
        <f t="shared" si="3"/>
        <v>4255</v>
      </c>
      <c r="J27" s="21">
        <f t="shared" si="4"/>
        <v>0.98976506164224243</v>
      </c>
      <c r="L27" s="34"/>
      <c r="M27" s="47"/>
      <c r="O27" s="51"/>
    </row>
    <row r="28" spans="1:15" x14ac:dyDescent="0.25">
      <c r="A28" s="2" t="s">
        <v>54</v>
      </c>
      <c r="B28" s="28">
        <v>1491</v>
      </c>
      <c r="C28" s="28">
        <v>267</v>
      </c>
      <c r="D28" s="21">
        <f t="shared" si="0"/>
        <v>0.17907444668008049</v>
      </c>
      <c r="E28" s="28">
        <v>0</v>
      </c>
      <c r="F28" s="28">
        <v>0</v>
      </c>
      <c r="G28" s="21">
        <v>0</v>
      </c>
      <c r="H28" s="28">
        <f t="shared" si="2"/>
        <v>1491</v>
      </c>
      <c r="I28" s="28">
        <f t="shared" si="3"/>
        <v>267</v>
      </c>
      <c r="J28" s="21">
        <f t="shared" si="4"/>
        <v>0.17907444668008049</v>
      </c>
      <c r="L28" s="34"/>
      <c r="M28" s="47"/>
      <c r="O28" s="31"/>
    </row>
    <row r="29" spans="1:15" x14ac:dyDescent="0.25">
      <c r="A29" s="2" t="s">
        <v>21</v>
      </c>
      <c r="B29" s="28">
        <v>8</v>
      </c>
      <c r="C29" s="28">
        <v>1</v>
      </c>
      <c r="D29" s="21">
        <f t="shared" si="0"/>
        <v>0.125</v>
      </c>
      <c r="E29" s="28">
        <v>7</v>
      </c>
      <c r="F29" s="28">
        <v>0</v>
      </c>
      <c r="G29" s="21">
        <f t="shared" si="1"/>
        <v>0</v>
      </c>
      <c r="H29" s="28">
        <f t="shared" si="2"/>
        <v>15</v>
      </c>
      <c r="I29" s="28">
        <f t="shared" si="3"/>
        <v>1</v>
      </c>
      <c r="J29" s="21">
        <f t="shared" si="4"/>
        <v>6.6666666666666666E-2</v>
      </c>
      <c r="L29" s="34"/>
      <c r="M29" s="47"/>
      <c r="O29" s="31"/>
    </row>
    <row r="30" spans="1:15" x14ac:dyDescent="0.25">
      <c r="A30" s="2" t="s">
        <v>22</v>
      </c>
      <c r="B30" s="28">
        <v>3757</v>
      </c>
      <c r="C30" s="28">
        <v>4702</v>
      </c>
      <c r="D30" s="21">
        <f t="shared" si="0"/>
        <v>1.2515304764439712</v>
      </c>
      <c r="E30" s="28">
        <v>3937</v>
      </c>
      <c r="F30" s="28">
        <v>4962</v>
      </c>
      <c r="G30" s="21">
        <f t="shared" si="1"/>
        <v>1.2603505207010415</v>
      </c>
      <c r="H30" s="28">
        <f t="shared" si="2"/>
        <v>7694</v>
      </c>
      <c r="I30" s="28">
        <f t="shared" si="3"/>
        <v>9664</v>
      </c>
      <c r="J30" s="21">
        <f t="shared" si="4"/>
        <v>1.2560436703925137</v>
      </c>
      <c r="L30" s="34"/>
      <c r="M30" s="47"/>
      <c r="O30" s="31"/>
    </row>
    <row r="31" spans="1:15" x14ac:dyDescent="0.25">
      <c r="A31" s="2" t="s">
        <v>23</v>
      </c>
      <c r="B31" s="28">
        <v>238</v>
      </c>
      <c r="C31" s="28">
        <v>204</v>
      </c>
      <c r="D31" s="21">
        <f t="shared" si="0"/>
        <v>0.8571428571428571</v>
      </c>
      <c r="E31" s="28">
        <v>180</v>
      </c>
      <c r="F31" s="28">
        <v>56</v>
      </c>
      <c r="G31" s="21">
        <f t="shared" si="1"/>
        <v>0.31111111111111112</v>
      </c>
      <c r="H31" s="28">
        <f t="shared" si="2"/>
        <v>418</v>
      </c>
      <c r="I31" s="28">
        <f t="shared" si="3"/>
        <v>260</v>
      </c>
      <c r="J31" s="21">
        <f t="shared" si="4"/>
        <v>0.62200956937799046</v>
      </c>
      <c r="L31" s="34"/>
      <c r="M31" s="47"/>
      <c r="O31" s="31"/>
    </row>
    <row r="32" spans="1:15" x14ac:dyDescent="0.25">
      <c r="A32" s="2" t="s">
        <v>55</v>
      </c>
      <c r="B32" s="28">
        <v>0</v>
      </c>
      <c r="C32" s="28">
        <v>0</v>
      </c>
      <c r="D32" s="21">
        <v>0</v>
      </c>
      <c r="E32" s="28">
        <v>0</v>
      </c>
      <c r="F32" s="28">
        <v>0</v>
      </c>
      <c r="G32" s="21">
        <v>0</v>
      </c>
      <c r="H32" s="28">
        <f t="shared" si="2"/>
        <v>0</v>
      </c>
      <c r="I32" s="28">
        <f t="shared" si="3"/>
        <v>0</v>
      </c>
      <c r="J32" s="21">
        <v>0</v>
      </c>
      <c r="L32" s="34"/>
      <c r="M32" s="47"/>
      <c r="O32" s="31"/>
    </row>
    <row r="33" spans="1:15" x14ac:dyDescent="0.25">
      <c r="A33" s="2" t="s">
        <v>24</v>
      </c>
      <c r="B33" s="28">
        <v>106</v>
      </c>
      <c r="C33" s="28">
        <v>115</v>
      </c>
      <c r="D33" s="21">
        <f t="shared" si="0"/>
        <v>1.0849056603773586</v>
      </c>
      <c r="E33" s="28">
        <v>486</v>
      </c>
      <c r="F33" s="28">
        <v>127</v>
      </c>
      <c r="G33" s="21">
        <f t="shared" si="1"/>
        <v>0.26131687242798352</v>
      </c>
      <c r="H33" s="28">
        <f t="shared" si="2"/>
        <v>592</v>
      </c>
      <c r="I33" s="28">
        <f t="shared" si="3"/>
        <v>242</v>
      </c>
      <c r="J33" s="21">
        <f t="shared" si="4"/>
        <v>0.40878378378378377</v>
      </c>
      <c r="L33" s="34"/>
      <c r="M33" s="47"/>
      <c r="O33" s="51"/>
    </row>
    <row r="34" spans="1:15" x14ac:dyDescent="0.25">
      <c r="A34" s="2" t="s">
        <v>25</v>
      </c>
      <c r="B34" s="28">
        <v>9</v>
      </c>
      <c r="C34" s="28">
        <v>2</v>
      </c>
      <c r="D34" s="21">
        <f t="shared" si="0"/>
        <v>0.22222222222222221</v>
      </c>
      <c r="E34" s="28">
        <v>7</v>
      </c>
      <c r="F34" s="28">
        <v>1</v>
      </c>
      <c r="G34" s="21">
        <f t="shared" si="1"/>
        <v>0.14285714285714285</v>
      </c>
      <c r="H34" s="28">
        <f t="shared" si="2"/>
        <v>16</v>
      </c>
      <c r="I34" s="28">
        <f t="shared" si="3"/>
        <v>3</v>
      </c>
      <c r="J34" s="21">
        <f t="shared" si="4"/>
        <v>0.1875</v>
      </c>
      <c r="L34" s="34"/>
      <c r="M34" s="47"/>
      <c r="O34" s="31"/>
    </row>
    <row r="35" spans="1:15" x14ac:dyDescent="0.25">
      <c r="A35" s="2" t="s">
        <v>26</v>
      </c>
      <c r="B35" s="28">
        <v>681</v>
      </c>
      <c r="C35" s="28">
        <v>670</v>
      </c>
      <c r="D35" s="21">
        <f t="shared" si="0"/>
        <v>0.98384728340675476</v>
      </c>
      <c r="E35" s="28">
        <v>224</v>
      </c>
      <c r="F35" s="28">
        <v>252</v>
      </c>
      <c r="G35" s="21">
        <f t="shared" si="1"/>
        <v>1.125</v>
      </c>
      <c r="H35" s="28">
        <f t="shared" si="2"/>
        <v>905</v>
      </c>
      <c r="I35" s="28">
        <f t="shared" si="3"/>
        <v>922</v>
      </c>
      <c r="J35" s="21">
        <f t="shared" si="4"/>
        <v>1.0187845303867404</v>
      </c>
      <c r="L35" s="34"/>
      <c r="M35" s="47"/>
      <c r="O35" s="31"/>
    </row>
    <row r="36" spans="1:15" x14ac:dyDescent="0.25">
      <c r="A36" s="2" t="s">
        <v>27</v>
      </c>
      <c r="B36" s="28">
        <v>161</v>
      </c>
      <c r="C36" s="28">
        <v>180</v>
      </c>
      <c r="D36" s="21">
        <f t="shared" si="0"/>
        <v>1.1180124223602483</v>
      </c>
      <c r="E36" s="28">
        <v>7</v>
      </c>
      <c r="F36" s="28">
        <v>13</v>
      </c>
      <c r="G36" s="21">
        <f t="shared" si="1"/>
        <v>1.8571428571428572</v>
      </c>
      <c r="H36" s="28">
        <f t="shared" si="2"/>
        <v>168</v>
      </c>
      <c r="I36" s="28">
        <f t="shared" si="3"/>
        <v>193</v>
      </c>
      <c r="J36" s="21">
        <f t="shared" si="4"/>
        <v>1.1488095238095237</v>
      </c>
      <c r="L36" s="34"/>
      <c r="M36" s="47"/>
      <c r="O36" s="31"/>
    </row>
    <row r="37" spans="1:15" x14ac:dyDescent="0.25">
      <c r="A37" s="2" t="s">
        <v>28</v>
      </c>
      <c r="B37" s="28">
        <v>1060</v>
      </c>
      <c r="C37" s="28">
        <v>1460</v>
      </c>
      <c r="D37" s="21">
        <f t="shared" si="0"/>
        <v>1.3773584905660377</v>
      </c>
      <c r="E37" s="28">
        <v>20</v>
      </c>
      <c r="F37" s="28">
        <v>27</v>
      </c>
      <c r="G37" s="21">
        <f t="shared" si="1"/>
        <v>1.35</v>
      </c>
      <c r="H37" s="28">
        <f t="shared" si="2"/>
        <v>1080</v>
      </c>
      <c r="I37" s="28">
        <f t="shared" si="3"/>
        <v>1487</v>
      </c>
      <c r="J37" s="21">
        <f t="shared" si="4"/>
        <v>1.3768518518518518</v>
      </c>
      <c r="L37" s="34"/>
      <c r="M37" s="47"/>
      <c r="O37" s="31"/>
    </row>
    <row r="38" spans="1:15" x14ac:dyDescent="0.25">
      <c r="A38" s="2" t="s">
        <v>29</v>
      </c>
      <c r="B38" s="28">
        <v>38</v>
      </c>
      <c r="C38" s="28">
        <v>33</v>
      </c>
      <c r="D38" s="21">
        <f t="shared" si="0"/>
        <v>0.86842105263157898</v>
      </c>
      <c r="E38" s="28">
        <v>35</v>
      </c>
      <c r="F38" s="28">
        <v>28</v>
      </c>
      <c r="G38" s="21">
        <f t="shared" si="1"/>
        <v>0.8</v>
      </c>
      <c r="H38" s="28">
        <f t="shared" si="2"/>
        <v>73</v>
      </c>
      <c r="I38" s="28">
        <f t="shared" si="3"/>
        <v>61</v>
      </c>
      <c r="J38" s="21">
        <f t="shared" si="4"/>
        <v>0.83561643835616439</v>
      </c>
      <c r="L38" s="34"/>
      <c r="M38" s="47"/>
      <c r="O38" s="31"/>
    </row>
    <row r="39" spans="1:15" x14ac:dyDescent="0.25">
      <c r="A39" s="2" t="s">
        <v>30</v>
      </c>
      <c r="B39" s="28">
        <v>12</v>
      </c>
      <c r="C39" s="28">
        <v>22</v>
      </c>
      <c r="D39" s="21">
        <f t="shared" si="0"/>
        <v>1.8333333333333333</v>
      </c>
      <c r="E39" s="28">
        <v>0</v>
      </c>
      <c r="F39" s="28">
        <v>0</v>
      </c>
      <c r="G39" s="21">
        <v>0</v>
      </c>
      <c r="H39" s="28">
        <f t="shared" si="2"/>
        <v>12</v>
      </c>
      <c r="I39" s="28">
        <f t="shared" si="3"/>
        <v>22</v>
      </c>
      <c r="J39" s="21">
        <f t="shared" si="4"/>
        <v>1.8333333333333333</v>
      </c>
      <c r="L39" s="34"/>
      <c r="M39" s="47"/>
      <c r="O39" s="31"/>
    </row>
    <row r="40" spans="1:15" x14ac:dyDescent="0.25">
      <c r="A40" s="2" t="s">
        <v>31</v>
      </c>
      <c r="B40" s="28">
        <v>0</v>
      </c>
      <c r="C40" s="28">
        <v>0</v>
      </c>
      <c r="D40" s="21">
        <v>0</v>
      </c>
      <c r="E40" s="28">
        <v>0</v>
      </c>
      <c r="F40" s="28">
        <v>0</v>
      </c>
      <c r="G40" s="21">
        <v>0</v>
      </c>
      <c r="H40" s="28">
        <f t="shared" si="2"/>
        <v>0</v>
      </c>
      <c r="I40" s="28">
        <f t="shared" si="3"/>
        <v>0</v>
      </c>
      <c r="J40" s="21">
        <v>0</v>
      </c>
      <c r="L40" s="34"/>
      <c r="M40" s="47"/>
      <c r="O40" s="31"/>
    </row>
    <row r="41" spans="1:15" x14ac:dyDescent="0.25">
      <c r="A41" s="2" t="s">
        <v>32</v>
      </c>
      <c r="B41" s="28">
        <v>0</v>
      </c>
      <c r="C41" s="28">
        <v>0</v>
      </c>
      <c r="D41" s="21">
        <v>0</v>
      </c>
      <c r="E41" s="28">
        <v>0</v>
      </c>
      <c r="F41" s="28">
        <v>0</v>
      </c>
      <c r="G41" s="21">
        <v>0</v>
      </c>
      <c r="H41" s="28">
        <f t="shared" si="2"/>
        <v>0</v>
      </c>
      <c r="I41" s="28">
        <f t="shared" si="3"/>
        <v>0</v>
      </c>
      <c r="J41" s="21">
        <v>0</v>
      </c>
      <c r="L41" s="34"/>
      <c r="M41" s="47"/>
      <c r="O41" s="31"/>
    </row>
    <row r="42" spans="1:15" x14ac:dyDescent="0.25">
      <c r="A42" s="2" t="s">
        <v>33</v>
      </c>
      <c r="B42" s="28">
        <v>13874</v>
      </c>
      <c r="C42" s="28">
        <v>11359</v>
      </c>
      <c r="D42" s="21">
        <f t="shared" si="0"/>
        <v>0.81872567392244489</v>
      </c>
      <c r="E42" s="28">
        <v>1075</v>
      </c>
      <c r="F42" s="28">
        <v>1089</v>
      </c>
      <c r="G42" s="21">
        <f t="shared" si="1"/>
        <v>1.0130232558139536</v>
      </c>
      <c r="H42" s="28">
        <f t="shared" si="2"/>
        <v>14949</v>
      </c>
      <c r="I42" s="28">
        <f t="shared" si="3"/>
        <v>12448</v>
      </c>
      <c r="J42" s="21">
        <f t="shared" si="4"/>
        <v>0.8326978393203559</v>
      </c>
      <c r="L42" s="34"/>
      <c r="M42" s="47"/>
      <c r="O42" s="31"/>
    </row>
    <row r="43" spans="1:15" x14ac:dyDescent="0.25">
      <c r="A43" s="2" t="s">
        <v>34</v>
      </c>
      <c r="B43" s="28">
        <v>152</v>
      </c>
      <c r="C43" s="28">
        <v>87</v>
      </c>
      <c r="D43" s="21">
        <f t="shared" si="0"/>
        <v>0.57236842105263153</v>
      </c>
      <c r="E43" s="28">
        <v>112</v>
      </c>
      <c r="F43" s="28">
        <v>53</v>
      </c>
      <c r="G43" s="21">
        <f t="shared" si="1"/>
        <v>0.4732142857142857</v>
      </c>
      <c r="H43" s="28">
        <f t="shared" si="2"/>
        <v>264</v>
      </c>
      <c r="I43" s="28">
        <f t="shared" si="3"/>
        <v>140</v>
      </c>
      <c r="J43" s="21">
        <f t="shared" si="4"/>
        <v>0.53030303030303028</v>
      </c>
      <c r="L43" s="34"/>
      <c r="M43" s="47"/>
      <c r="O43" s="31"/>
    </row>
    <row r="44" spans="1:15" x14ac:dyDescent="0.25">
      <c r="A44" s="2" t="s">
        <v>35</v>
      </c>
      <c r="B44" s="28">
        <v>70</v>
      </c>
      <c r="C44" s="28">
        <v>32</v>
      </c>
      <c r="D44" s="21">
        <f t="shared" si="0"/>
        <v>0.45714285714285713</v>
      </c>
      <c r="E44" s="28">
        <v>45</v>
      </c>
      <c r="F44" s="28">
        <v>20</v>
      </c>
      <c r="G44" s="21">
        <f t="shared" si="1"/>
        <v>0.44444444444444442</v>
      </c>
      <c r="H44" s="28">
        <f t="shared" si="2"/>
        <v>115</v>
      </c>
      <c r="I44" s="28">
        <f t="shared" si="3"/>
        <v>52</v>
      </c>
      <c r="J44" s="21">
        <f t="shared" si="4"/>
        <v>0.45217391304347826</v>
      </c>
      <c r="L44" s="34"/>
      <c r="M44" s="47"/>
      <c r="O44" s="31"/>
    </row>
    <row r="45" spans="1:15" x14ac:dyDescent="0.25">
      <c r="A45" s="2" t="s">
        <v>36</v>
      </c>
      <c r="B45" s="28">
        <v>6962</v>
      </c>
      <c r="C45" s="28">
        <v>3836</v>
      </c>
      <c r="D45" s="21">
        <f t="shared" si="0"/>
        <v>0.55099109451307093</v>
      </c>
      <c r="E45" s="28">
        <v>12770</v>
      </c>
      <c r="F45" s="28">
        <v>9070</v>
      </c>
      <c r="G45" s="21">
        <f t="shared" si="1"/>
        <v>0.71025841816758029</v>
      </c>
      <c r="H45" s="28">
        <f t="shared" si="2"/>
        <v>19732</v>
      </c>
      <c r="I45" s="28">
        <f t="shared" si="3"/>
        <v>12906</v>
      </c>
      <c r="J45" s="21">
        <f t="shared" si="4"/>
        <v>0.65406446381512262</v>
      </c>
      <c r="L45" s="34"/>
      <c r="M45" s="47"/>
      <c r="O45" s="31"/>
    </row>
    <row r="46" spans="1:15" x14ac:dyDescent="0.25">
      <c r="A46" s="2" t="s">
        <v>37</v>
      </c>
      <c r="B46" s="28">
        <v>251</v>
      </c>
      <c r="C46" s="28">
        <v>260</v>
      </c>
      <c r="D46" s="21">
        <f t="shared" si="0"/>
        <v>1.0358565737051793</v>
      </c>
      <c r="E46" s="28">
        <v>41</v>
      </c>
      <c r="F46" s="28">
        <v>15</v>
      </c>
      <c r="G46" s="21">
        <f t="shared" si="1"/>
        <v>0.36585365853658536</v>
      </c>
      <c r="H46" s="28">
        <f t="shared" si="2"/>
        <v>292</v>
      </c>
      <c r="I46" s="28">
        <f t="shared" si="3"/>
        <v>275</v>
      </c>
      <c r="J46" s="21">
        <f t="shared" si="4"/>
        <v>0.94178082191780821</v>
      </c>
      <c r="L46" s="34"/>
      <c r="M46" s="47"/>
      <c r="O46" s="31"/>
    </row>
    <row r="47" spans="1:15" x14ac:dyDescent="0.25">
      <c r="A47" s="2" t="s">
        <v>56</v>
      </c>
      <c r="B47" s="28">
        <v>1482</v>
      </c>
      <c r="C47" s="28">
        <v>1153</v>
      </c>
      <c r="D47" s="21">
        <f t="shared" si="0"/>
        <v>0.77800269905533059</v>
      </c>
      <c r="E47" s="28">
        <v>1220</v>
      </c>
      <c r="F47" s="28">
        <v>1098</v>
      </c>
      <c r="G47" s="21">
        <f t="shared" si="1"/>
        <v>0.9</v>
      </c>
      <c r="H47" s="28">
        <f t="shared" si="2"/>
        <v>2702</v>
      </c>
      <c r="I47" s="28">
        <f t="shared" si="3"/>
        <v>2251</v>
      </c>
      <c r="J47" s="21">
        <f t="shared" si="4"/>
        <v>0.83308660251665434</v>
      </c>
      <c r="L47" s="34"/>
      <c r="M47" s="47"/>
      <c r="O47" s="31"/>
    </row>
    <row r="48" spans="1:15" x14ac:dyDescent="0.25">
      <c r="A48" s="2" t="s">
        <v>38</v>
      </c>
      <c r="B48" s="28">
        <v>65</v>
      </c>
      <c r="C48" s="28">
        <v>114</v>
      </c>
      <c r="D48" s="21">
        <f t="shared" si="0"/>
        <v>1.7538461538461538</v>
      </c>
      <c r="E48" s="28">
        <v>0</v>
      </c>
      <c r="F48" s="28">
        <v>0</v>
      </c>
      <c r="G48" s="21">
        <v>0</v>
      </c>
      <c r="H48" s="28">
        <f t="shared" si="2"/>
        <v>65</v>
      </c>
      <c r="I48" s="28">
        <f t="shared" si="3"/>
        <v>114</v>
      </c>
      <c r="J48" s="21">
        <f t="shared" si="4"/>
        <v>1.7538461538461538</v>
      </c>
      <c r="L48" s="34"/>
      <c r="M48" s="47"/>
      <c r="O48" s="31"/>
    </row>
    <row r="49" spans="1:15" x14ac:dyDescent="0.25">
      <c r="A49" s="2" t="s">
        <v>39</v>
      </c>
      <c r="B49" s="28">
        <v>172</v>
      </c>
      <c r="C49" s="28">
        <v>160</v>
      </c>
      <c r="D49" s="21">
        <f t="shared" si="0"/>
        <v>0.93023255813953487</v>
      </c>
      <c r="E49" s="28">
        <v>60</v>
      </c>
      <c r="F49" s="28">
        <v>75</v>
      </c>
      <c r="G49" s="21">
        <f t="shared" si="1"/>
        <v>1.25</v>
      </c>
      <c r="H49" s="28">
        <f t="shared" si="2"/>
        <v>232</v>
      </c>
      <c r="I49" s="28">
        <f t="shared" si="3"/>
        <v>235</v>
      </c>
      <c r="J49" s="21">
        <f t="shared" si="4"/>
        <v>1.0129310344827587</v>
      </c>
      <c r="L49" s="34"/>
      <c r="M49" s="47"/>
      <c r="O49" s="31"/>
    </row>
    <row r="50" spans="1:15" x14ac:dyDescent="0.25">
      <c r="A50" s="2" t="s">
        <v>59</v>
      </c>
      <c r="B50" s="28"/>
      <c r="C50" s="28"/>
      <c r="D50" s="21">
        <v>0</v>
      </c>
      <c r="E50" s="28"/>
      <c r="F50" s="28"/>
      <c r="G50" s="21">
        <v>0</v>
      </c>
      <c r="H50" s="28">
        <f t="shared" si="2"/>
        <v>0</v>
      </c>
      <c r="I50" s="28">
        <f t="shared" si="3"/>
        <v>0</v>
      </c>
      <c r="J50" s="21">
        <v>0</v>
      </c>
      <c r="L50" s="34"/>
      <c r="M50" s="47"/>
      <c r="O50" s="31"/>
    </row>
    <row r="51" spans="1:15" x14ac:dyDescent="0.25">
      <c r="A51" s="2" t="s">
        <v>40</v>
      </c>
      <c r="B51" s="28">
        <v>349</v>
      </c>
      <c r="C51" s="28">
        <v>315</v>
      </c>
      <c r="D51" s="21">
        <f t="shared" si="0"/>
        <v>0.90257879656160456</v>
      </c>
      <c r="E51" s="28">
        <v>64</v>
      </c>
      <c r="F51" s="28">
        <v>58</v>
      </c>
      <c r="G51" s="21">
        <f t="shared" si="1"/>
        <v>0.90625</v>
      </c>
      <c r="H51" s="28">
        <f t="shared" si="2"/>
        <v>413</v>
      </c>
      <c r="I51" s="28">
        <f t="shared" si="3"/>
        <v>373</v>
      </c>
      <c r="J51" s="21">
        <f t="shared" si="4"/>
        <v>0.90314769975786924</v>
      </c>
      <c r="L51" s="34"/>
      <c r="M51" s="47"/>
      <c r="O51" s="31"/>
    </row>
    <row r="52" spans="1:15" s="50" customFormat="1" ht="15.75" x14ac:dyDescent="0.25">
      <c r="A52" s="38" t="s">
        <v>41</v>
      </c>
      <c r="B52" s="39">
        <f>SUM(B5:B51)</f>
        <v>107759</v>
      </c>
      <c r="C52" s="39">
        <f>SUM(C5:C51)</f>
        <v>84074</v>
      </c>
      <c r="D52" s="40">
        <f t="shared" si="0"/>
        <v>0.78020397368201266</v>
      </c>
      <c r="E52" s="39">
        <f>SUM(E5:E51)</f>
        <v>76895</v>
      </c>
      <c r="F52" s="39">
        <f>SUM(F5:F51)</f>
        <v>41057.96</v>
      </c>
      <c r="G52" s="40">
        <f t="shared" si="1"/>
        <v>0.53394837115547178</v>
      </c>
      <c r="H52" s="39">
        <f>SUM(H5:H51)</f>
        <v>184654</v>
      </c>
      <c r="I52" s="39">
        <f>SUM(I5:I51)</f>
        <v>125131.96</v>
      </c>
      <c r="J52" s="37">
        <f t="shared" si="4"/>
        <v>0.67765637354186747</v>
      </c>
      <c r="L52" s="34"/>
      <c r="M52" s="47"/>
      <c r="O52" s="31"/>
    </row>
    <row r="54" spans="1:15" x14ac:dyDescent="0.25">
      <c r="B54" s="31"/>
      <c r="C54" s="31">
        <f>C52*1000/90</f>
        <v>934155.5555555555</v>
      </c>
      <c r="E54" s="31"/>
      <c r="F54" s="31">
        <f>F52*1000/90</f>
        <v>456199.55555555556</v>
      </c>
      <c r="H54" s="31"/>
      <c r="I54" s="31">
        <f>I52*1000/90</f>
        <v>1390355.111111111</v>
      </c>
    </row>
  </sheetData>
  <mergeCells count="1">
    <mergeCell ref="A3:A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5"/>
  <sheetViews>
    <sheetView workbookViewId="0">
      <selection activeCell="G42" sqref="G42"/>
    </sheetView>
  </sheetViews>
  <sheetFormatPr defaultRowHeight="15" x14ac:dyDescent="0.25"/>
  <cols>
    <col min="1" max="1" width="21.140625" style="86" customWidth="1"/>
    <col min="2" max="2" width="11.140625" style="86" customWidth="1"/>
    <col min="3" max="3" width="12" style="86" customWidth="1"/>
    <col min="4" max="4" width="11.5703125" style="86" customWidth="1"/>
    <col min="5" max="5" width="12.5703125" style="86" customWidth="1"/>
    <col min="6" max="6" width="13.5703125" style="86" customWidth="1"/>
    <col min="7" max="7" width="11" style="86" customWidth="1"/>
    <col min="8" max="8" width="11.42578125" style="86" customWidth="1"/>
    <col min="9" max="9" width="12.140625" style="86" customWidth="1"/>
    <col min="10" max="10" width="10.42578125" style="86" customWidth="1"/>
    <col min="11" max="11" width="9.140625" style="86"/>
    <col min="12" max="12" width="18.140625" style="86" customWidth="1"/>
    <col min="13" max="13" width="13.7109375" style="86" customWidth="1"/>
    <col min="14" max="14" width="14.28515625" style="86" customWidth="1"/>
    <col min="15" max="17" width="9.140625" style="86"/>
  </cols>
  <sheetData>
    <row r="2" spans="1:21" ht="31.5" x14ac:dyDescent="0.25">
      <c r="A2" s="101" t="s">
        <v>42</v>
      </c>
      <c r="B2" s="17" t="s">
        <v>43</v>
      </c>
      <c r="C2" s="17" t="s">
        <v>44</v>
      </c>
      <c r="D2" s="22" t="s">
        <v>45</v>
      </c>
      <c r="E2" s="17" t="s">
        <v>46</v>
      </c>
      <c r="F2" s="17" t="s">
        <v>47</v>
      </c>
      <c r="G2" s="22" t="s">
        <v>45</v>
      </c>
      <c r="H2" s="17" t="s">
        <v>48</v>
      </c>
      <c r="I2" s="17" t="s">
        <v>49</v>
      </c>
      <c r="J2" s="22" t="s">
        <v>45</v>
      </c>
      <c r="L2" s="87"/>
      <c r="M2" s="104">
        <v>2014</v>
      </c>
      <c r="N2" s="104"/>
      <c r="O2" s="104"/>
    </row>
    <row r="3" spans="1:21" ht="31.5" x14ac:dyDescent="0.25">
      <c r="A3" s="101"/>
      <c r="B3" s="17" t="s">
        <v>50</v>
      </c>
      <c r="C3" s="17" t="s">
        <v>51</v>
      </c>
      <c r="D3" s="17" t="s">
        <v>52</v>
      </c>
      <c r="E3" s="17" t="s">
        <v>50</v>
      </c>
      <c r="F3" s="17" t="s">
        <v>51</v>
      </c>
      <c r="G3" s="17" t="s">
        <v>52</v>
      </c>
      <c r="H3" s="17" t="s">
        <v>50</v>
      </c>
      <c r="I3" s="17" t="s">
        <v>51</v>
      </c>
      <c r="J3" s="17" t="s">
        <v>52</v>
      </c>
      <c r="L3" s="105" t="s">
        <v>69</v>
      </c>
      <c r="M3" s="17" t="s">
        <v>70</v>
      </c>
      <c r="N3" s="17" t="s">
        <v>44</v>
      </c>
      <c r="O3" s="17" t="s">
        <v>45</v>
      </c>
    </row>
    <row r="4" spans="1:21" ht="31.5" x14ac:dyDescent="0.25">
      <c r="A4" s="77"/>
      <c r="B4" s="17"/>
      <c r="C4" s="17"/>
      <c r="D4" s="17"/>
      <c r="E4" s="17"/>
      <c r="F4" s="17"/>
      <c r="G4" s="17"/>
      <c r="H4" s="17"/>
      <c r="I4" s="17"/>
      <c r="J4" s="17"/>
      <c r="L4" s="105"/>
      <c r="M4" s="17" t="s">
        <v>50</v>
      </c>
      <c r="N4" s="17" t="s">
        <v>51</v>
      </c>
      <c r="O4" s="17" t="s">
        <v>52</v>
      </c>
    </row>
    <row r="5" spans="1:21" ht="15.75" x14ac:dyDescent="0.25">
      <c r="A5" s="88" t="s">
        <v>0</v>
      </c>
      <c r="B5" s="89">
        <v>1367</v>
      </c>
      <c r="C5" s="89">
        <v>28119</v>
      </c>
      <c r="D5" s="90">
        <f>C5/B5</f>
        <v>20.569861009509875</v>
      </c>
      <c r="E5" s="89">
        <v>4</v>
      </c>
      <c r="F5" s="89">
        <v>36</v>
      </c>
      <c r="G5" s="90">
        <f>F5/E5</f>
        <v>9</v>
      </c>
      <c r="H5" s="89">
        <f>B5+E5</f>
        <v>1371</v>
      </c>
      <c r="I5" s="89">
        <f>C5+F5</f>
        <v>28155</v>
      </c>
      <c r="J5" s="90">
        <f>I5/H5</f>
        <v>20.536105032822757</v>
      </c>
      <c r="K5" s="91"/>
      <c r="L5" s="92" t="s">
        <v>71</v>
      </c>
      <c r="M5" s="93">
        <v>2009</v>
      </c>
      <c r="N5" s="93">
        <v>32937</v>
      </c>
      <c r="O5" s="93">
        <f>N5/M5</f>
        <v>16.394723743155797</v>
      </c>
      <c r="P5" s="94"/>
      <c r="Q5" s="89">
        <f>M5/B5</f>
        <v>1.4696415508412581</v>
      </c>
      <c r="R5" s="21"/>
      <c r="S5" s="28"/>
      <c r="T5" s="28"/>
      <c r="U5" s="21"/>
    </row>
    <row r="6" spans="1:21" ht="15.75" x14ac:dyDescent="0.25">
      <c r="A6" s="88" t="s">
        <v>1</v>
      </c>
      <c r="B6" s="89">
        <v>2019</v>
      </c>
      <c r="C6" s="89">
        <v>34487</v>
      </c>
      <c r="D6" s="90">
        <f t="shared" ref="D6:D18" si="0">C6/B6</f>
        <v>17.08122833085686</v>
      </c>
      <c r="E6" s="89">
        <v>3027</v>
      </c>
      <c r="F6" s="89">
        <v>36820</v>
      </c>
      <c r="G6" s="90">
        <f t="shared" ref="G6:G35" si="1">F6/E6</f>
        <v>12.16385860588041</v>
      </c>
      <c r="H6" s="89">
        <f t="shared" ref="H6:H18" si="2">B6+E6</f>
        <v>5046</v>
      </c>
      <c r="I6" s="89">
        <f t="shared" ref="I6:I18" si="3">C6+F6</f>
        <v>71307</v>
      </c>
      <c r="J6" s="90">
        <f t="shared" ref="J6:J18" si="4">I6/H6</f>
        <v>14.131391200951249</v>
      </c>
      <c r="K6" s="91"/>
      <c r="L6" s="92" t="s">
        <v>72</v>
      </c>
      <c r="M6" s="93">
        <v>547</v>
      </c>
      <c r="N6" s="93">
        <v>6930</v>
      </c>
      <c r="O6" s="93">
        <f t="shared" ref="O6:O20" si="5">N6/M6</f>
        <v>12.6691042047532</v>
      </c>
      <c r="P6" s="94"/>
      <c r="Q6" s="89">
        <f t="shared" ref="Q6:Q34" si="6">M6/B6</f>
        <v>0.27092620108964832</v>
      </c>
      <c r="R6" s="21"/>
      <c r="S6" s="28"/>
      <c r="T6" s="28"/>
      <c r="U6" s="21"/>
    </row>
    <row r="7" spans="1:21" ht="15.75" x14ac:dyDescent="0.25">
      <c r="A7" s="88" t="s">
        <v>2</v>
      </c>
      <c r="B7" s="89">
        <v>513</v>
      </c>
      <c r="C7" s="89">
        <v>5850</v>
      </c>
      <c r="D7" s="90">
        <f t="shared" si="0"/>
        <v>11.403508771929825</v>
      </c>
      <c r="E7" s="89">
        <v>16</v>
      </c>
      <c r="F7" s="89">
        <v>237</v>
      </c>
      <c r="G7" s="90">
        <f t="shared" si="1"/>
        <v>14.8125</v>
      </c>
      <c r="H7" s="89">
        <f t="shared" si="2"/>
        <v>529</v>
      </c>
      <c r="I7" s="89">
        <f t="shared" si="3"/>
        <v>6087</v>
      </c>
      <c r="J7" s="90">
        <f t="shared" si="4"/>
        <v>11.506616257088847</v>
      </c>
      <c r="K7" s="91"/>
      <c r="L7" s="92" t="s">
        <v>73</v>
      </c>
      <c r="M7" s="93">
        <v>361</v>
      </c>
      <c r="N7" s="93">
        <v>1880</v>
      </c>
      <c r="O7" s="93">
        <f t="shared" si="5"/>
        <v>5.2077562326869806</v>
      </c>
      <c r="P7" s="94"/>
      <c r="Q7" s="89">
        <f t="shared" si="6"/>
        <v>0.70370370370370372</v>
      </c>
      <c r="R7" s="21"/>
      <c r="S7" s="28"/>
      <c r="T7" s="28"/>
      <c r="U7" s="21"/>
    </row>
    <row r="8" spans="1:21" ht="15.75" x14ac:dyDescent="0.25">
      <c r="A8" s="88" t="s">
        <v>4</v>
      </c>
      <c r="B8" s="89">
        <v>10320</v>
      </c>
      <c r="C8" s="89">
        <v>144480</v>
      </c>
      <c r="D8" s="90">
        <f t="shared" si="0"/>
        <v>14</v>
      </c>
      <c r="E8" s="89">
        <v>4638</v>
      </c>
      <c r="F8" s="89">
        <v>79948</v>
      </c>
      <c r="G8" s="90">
        <f t="shared" si="1"/>
        <v>17.237602414833979</v>
      </c>
      <c r="H8" s="89">
        <f t="shared" si="2"/>
        <v>14958</v>
      </c>
      <c r="I8" s="89">
        <f t="shared" si="3"/>
        <v>224428</v>
      </c>
      <c r="J8" s="90">
        <f t="shared" si="4"/>
        <v>15.00387752373312</v>
      </c>
      <c r="K8" s="91"/>
      <c r="L8" s="92" t="s">
        <v>74</v>
      </c>
      <c r="M8" s="93">
        <v>12438</v>
      </c>
      <c r="N8" s="93">
        <v>208425.19999999998</v>
      </c>
      <c r="O8" s="93">
        <f t="shared" si="5"/>
        <v>16.757131371603151</v>
      </c>
      <c r="P8" s="94"/>
      <c r="Q8" s="89">
        <f t="shared" si="6"/>
        <v>1.2052325581395349</v>
      </c>
      <c r="R8" s="21"/>
      <c r="S8" s="28"/>
      <c r="T8" s="28"/>
      <c r="U8" s="21"/>
    </row>
    <row r="9" spans="1:21" ht="15.75" x14ac:dyDescent="0.25">
      <c r="A9" s="88" t="s">
        <v>5</v>
      </c>
      <c r="B9" s="89">
        <v>167</v>
      </c>
      <c r="C9" s="89">
        <v>3180</v>
      </c>
      <c r="D9" s="90">
        <f t="shared" si="0"/>
        <v>19.04191616766467</v>
      </c>
      <c r="E9" s="89">
        <v>165</v>
      </c>
      <c r="F9" s="89">
        <v>3800</v>
      </c>
      <c r="G9" s="90">
        <f t="shared" si="1"/>
        <v>23.030303030303031</v>
      </c>
      <c r="H9" s="89">
        <f t="shared" si="2"/>
        <v>332</v>
      </c>
      <c r="I9" s="89">
        <f t="shared" si="3"/>
        <v>6980</v>
      </c>
      <c r="J9" s="90">
        <f t="shared" si="4"/>
        <v>21.024096385542169</v>
      </c>
      <c r="K9" s="91"/>
      <c r="L9" s="92" t="s">
        <v>75</v>
      </c>
      <c r="M9" s="93">
        <v>172</v>
      </c>
      <c r="N9" s="93">
        <v>3088</v>
      </c>
      <c r="O9" s="93">
        <f t="shared" si="5"/>
        <v>17.953488372093023</v>
      </c>
      <c r="P9" s="94"/>
      <c r="Q9" s="89">
        <f t="shared" si="6"/>
        <v>1.0299401197604789</v>
      </c>
      <c r="R9" s="21"/>
      <c r="S9" s="28"/>
      <c r="T9" s="28"/>
      <c r="U9" s="21"/>
    </row>
    <row r="10" spans="1:21" ht="15.75" x14ac:dyDescent="0.25">
      <c r="A10" s="88" t="s">
        <v>8</v>
      </c>
      <c r="B10" s="89">
        <v>264</v>
      </c>
      <c r="C10" s="89">
        <v>3168</v>
      </c>
      <c r="D10" s="90">
        <f t="shared" si="0"/>
        <v>12</v>
      </c>
      <c r="E10" s="89">
        <v>359</v>
      </c>
      <c r="F10" s="89">
        <v>2168.9199999999996</v>
      </c>
      <c r="G10" s="90">
        <f t="shared" si="1"/>
        <v>6.0415598885793864</v>
      </c>
      <c r="H10" s="89">
        <f t="shared" si="2"/>
        <v>623</v>
      </c>
      <c r="I10" s="89">
        <f t="shared" si="3"/>
        <v>5336.92</v>
      </c>
      <c r="J10" s="90">
        <f t="shared" si="4"/>
        <v>8.566484751203852</v>
      </c>
      <c r="K10" s="91"/>
      <c r="L10" s="92" t="s">
        <v>76</v>
      </c>
      <c r="M10" s="93">
        <v>470</v>
      </c>
      <c r="N10" s="93">
        <v>5350</v>
      </c>
      <c r="O10" s="93">
        <f t="shared" si="5"/>
        <v>11.382978723404255</v>
      </c>
      <c r="P10" s="94"/>
      <c r="Q10" s="89">
        <f t="shared" si="6"/>
        <v>1.7803030303030303</v>
      </c>
      <c r="R10" s="21"/>
      <c r="S10" s="28"/>
      <c r="T10" s="28"/>
      <c r="U10" s="21"/>
    </row>
    <row r="11" spans="1:21" ht="14.25" customHeight="1" x14ac:dyDescent="0.25">
      <c r="A11" s="88" t="s">
        <v>9</v>
      </c>
      <c r="B11" s="89">
        <v>5</v>
      </c>
      <c r="C11" s="89">
        <v>70</v>
      </c>
      <c r="D11" s="90">
        <f t="shared" si="0"/>
        <v>14</v>
      </c>
      <c r="E11" s="89">
        <v>3</v>
      </c>
      <c r="F11" s="89">
        <v>21.72</v>
      </c>
      <c r="G11" s="90">
        <f t="shared" si="1"/>
        <v>7.2399999999999993</v>
      </c>
      <c r="H11" s="89">
        <f t="shared" si="2"/>
        <v>8</v>
      </c>
      <c r="I11" s="89">
        <f t="shared" si="3"/>
        <v>91.72</v>
      </c>
      <c r="J11" s="90">
        <f t="shared" si="4"/>
        <v>11.465</v>
      </c>
      <c r="K11" s="91"/>
      <c r="L11" s="92" t="s">
        <v>77</v>
      </c>
      <c r="M11" s="93">
        <v>4.9999999999999991</v>
      </c>
      <c r="N11" s="93">
        <v>50</v>
      </c>
      <c r="O11" s="93">
        <f t="shared" si="5"/>
        <v>10.000000000000002</v>
      </c>
      <c r="P11" s="94"/>
      <c r="Q11" s="89">
        <f t="shared" si="6"/>
        <v>0.99999999999999978</v>
      </c>
      <c r="R11" s="21"/>
      <c r="S11" s="28"/>
      <c r="T11" s="28"/>
      <c r="U11" s="21"/>
    </row>
    <row r="12" spans="1:21" ht="15.75" x14ac:dyDescent="0.25">
      <c r="A12" s="88" t="s">
        <v>10</v>
      </c>
      <c r="B12" s="89">
        <v>380</v>
      </c>
      <c r="C12" s="89">
        <v>3728.79</v>
      </c>
      <c r="D12" s="90">
        <f t="shared" si="0"/>
        <v>9.8126052631578951</v>
      </c>
      <c r="E12" s="89">
        <v>104</v>
      </c>
      <c r="F12" s="89">
        <v>1270.8699999999999</v>
      </c>
      <c r="G12" s="90">
        <f t="shared" si="1"/>
        <v>12.219903846153844</v>
      </c>
      <c r="H12" s="89">
        <f t="shared" si="2"/>
        <v>484</v>
      </c>
      <c r="I12" s="89">
        <f t="shared" si="3"/>
        <v>4999.66</v>
      </c>
      <c r="J12" s="90">
        <f t="shared" si="4"/>
        <v>10.32987603305785</v>
      </c>
      <c r="K12" s="91"/>
      <c r="L12" s="92" t="s">
        <v>78</v>
      </c>
      <c r="M12" s="93">
        <v>367</v>
      </c>
      <c r="N12" s="93">
        <v>4158.6000000000004</v>
      </c>
      <c r="O12" s="93">
        <f t="shared" si="5"/>
        <v>11.331335149863762</v>
      </c>
      <c r="P12" s="94"/>
      <c r="Q12" s="89">
        <f t="shared" si="6"/>
        <v>0.96578947368421053</v>
      </c>
      <c r="R12" s="21"/>
      <c r="S12" s="28"/>
      <c r="T12" s="28"/>
      <c r="U12" s="21"/>
    </row>
    <row r="13" spans="1:21" ht="15.75" x14ac:dyDescent="0.25">
      <c r="A13" s="88" t="s">
        <v>11</v>
      </c>
      <c r="B13" s="89">
        <v>9106</v>
      </c>
      <c r="C13" s="89">
        <v>136590</v>
      </c>
      <c r="D13" s="90">
        <f t="shared" si="0"/>
        <v>15</v>
      </c>
      <c r="E13" s="89">
        <v>7743</v>
      </c>
      <c r="F13" s="89">
        <v>63592.800000000003</v>
      </c>
      <c r="G13" s="90">
        <f t="shared" si="1"/>
        <v>8.2129407206509111</v>
      </c>
      <c r="H13" s="89">
        <f t="shared" si="2"/>
        <v>16849</v>
      </c>
      <c r="I13" s="89">
        <f t="shared" si="3"/>
        <v>200182.8</v>
      </c>
      <c r="J13" s="90">
        <f t="shared" si="4"/>
        <v>11.880989969731141</v>
      </c>
      <c r="K13" s="91"/>
      <c r="L13" s="92" t="s">
        <v>79</v>
      </c>
      <c r="M13" s="93">
        <v>9761.1999999999989</v>
      </c>
      <c r="N13" s="93">
        <v>63929.30000000001</v>
      </c>
      <c r="O13" s="93">
        <f t="shared" si="5"/>
        <v>6.5493279514813771</v>
      </c>
      <c r="P13" s="94"/>
      <c r="Q13" s="89">
        <f t="shared" si="6"/>
        <v>1.0719525587524708</v>
      </c>
      <c r="R13" s="21"/>
      <c r="S13" s="28"/>
      <c r="T13" s="28"/>
      <c r="U13" s="21"/>
    </row>
    <row r="14" spans="1:21" ht="15.75" x14ac:dyDescent="0.25">
      <c r="A14" s="88" t="s">
        <v>13</v>
      </c>
      <c r="B14" s="89">
        <v>521</v>
      </c>
      <c r="C14" s="89">
        <v>2147.85</v>
      </c>
      <c r="D14" s="90">
        <f t="shared" si="0"/>
        <v>4.1225527831094047</v>
      </c>
      <c r="E14" s="89">
        <v>1106</v>
      </c>
      <c r="F14" s="89">
        <v>7070.7</v>
      </c>
      <c r="G14" s="90">
        <f t="shared" si="1"/>
        <v>6.3930379746835442</v>
      </c>
      <c r="H14" s="89">
        <f t="shared" si="2"/>
        <v>1627</v>
      </c>
      <c r="I14" s="89">
        <f t="shared" si="3"/>
        <v>9218.5499999999993</v>
      </c>
      <c r="J14" s="90">
        <f t="shared" si="4"/>
        <v>5.6659803318992008</v>
      </c>
      <c r="K14" s="91"/>
      <c r="L14" s="92" t="s">
        <v>80</v>
      </c>
      <c r="M14" s="93">
        <v>562</v>
      </c>
      <c r="N14" s="93">
        <v>2780</v>
      </c>
      <c r="O14" s="93">
        <f t="shared" si="5"/>
        <v>4.9466192170818504</v>
      </c>
      <c r="P14" s="94"/>
      <c r="Q14" s="89">
        <f t="shared" si="6"/>
        <v>1.0786948176583493</v>
      </c>
      <c r="R14" s="21"/>
      <c r="S14" s="28"/>
      <c r="T14" s="28"/>
      <c r="U14" s="21"/>
    </row>
    <row r="15" spans="1:21" ht="15.75" x14ac:dyDescent="0.25">
      <c r="A15" s="88" t="s">
        <v>14</v>
      </c>
      <c r="B15" s="89">
        <v>16</v>
      </c>
      <c r="C15" s="89">
        <v>272</v>
      </c>
      <c r="D15" s="90">
        <f t="shared" si="0"/>
        <v>17</v>
      </c>
      <c r="E15" s="89">
        <v>37</v>
      </c>
      <c r="F15" s="89">
        <v>339.59000000000003</v>
      </c>
      <c r="G15" s="90">
        <f t="shared" si="1"/>
        <v>9.1781081081081091</v>
      </c>
      <c r="H15" s="89">
        <f t="shared" si="2"/>
        <v>53</v>
      </c>
      <c r="I15" s="89">
        <f t="shared" si="3"/>
        <v>611.59</v>
      </c>
      <c r="J15" s="90">
        <f t="shared" si="4"/>
        <v>11.539433962264152</v>
      </c>
      <c r="K15" s="91"/>
      <c r="L15" s="92" t="s">
        <v>81</v>
      </c>
      <c r="M15" s="93">
        <v>16</v>
      </c>
      <c r="N15" s="93">
        <v>278</v>
      </c>
      <c r="O15" s="93">
        <f t="shared" si="5"/>
        <v>17.375</v>
      </c>
      <c r="P15" s="94"/>
      <c r="Q15" s="89">
        <f t="shared" si="6"/>
        <v>1</v>
      </c>
      <c r="R15" s="21"/>
      <c r="S15" s="28"/>
      <c r="T15" s="28"/>
      <c r="U15" s="21"/>
    </row>
    <row r="16" spans="1:21" ht="15.75" x14ac:dyDescent="0.25">
      <c r="A16" s="88" t="s">
        <v>18</v>
      </c>
      <c r="B16" s="89">
        <v>3359</v>
      </c>
      <c r="C16" s="89">
        <v>25349</v>
      </c>
      <c r="D16" s="90">
        <f t="shared" si="0"/>
        <v>7.5465912473950585</v>
      </c>
      <c r="E16" s="89">
        <v>1529</v>
      </c>
      <c r="F16" s="89">
        <v>13490</v>
      </c>
      <c r="G16" s="90">
        <f t="shared" si="1"/>
        <v>8.8227599738391103</v>
      </c>
      <c r="H16" s="89">
        <f t="shared" si="2"/>
        <v>4888</v>
      </c>
      <c r="I16" s="89">
        <f t="shared" si="3"/>
        <v>38839</v>
      </c>
      <c r="J16" s="90">
        <f t="shared" si="4"/>
        <v>7.9457855973813425</v>
      </c>
      <c r="K16" s="91"/>
      <c r="L16" s="92" t="s">
        <v>82</v>
      </c>
      <c r="M16" s="93">
        <v>3259</v>
      </c>
      <c r="N16" s="93">
        <v>29154.5</v>
      </c>
      <c r="O16" s="93">
        <f t="shared" si="5"/>
        <v>8.9458422829088686</v>
      </c>
      <c r="P16" s="94"/>
      <c r="Q16" s="89">
        <f t="shared" si="6"/>
        <v>0.97022923489133672</v>
      </c>
      <c r="R16" s="21"/>
      <c r="S16" s="28"/>
      <c r="T16" s="28"/>
      <c r="U16" s="21"/>
    </row>
    <row r="17" spans="1:21" ht="15.75" x14ac:dyDescent="0.25">
      <c r="A17" s="88" t="s">
        <v>19</v>
      </c>
      <c r="B17" s="89">
        <v>6</v>
      </c>
      <c r="C17" s="89">
        <v>72</v>
      </c>
      <c r="D17" s="90">
        <f t="shared" si="0"/>
        <v>12</v>
      </c>
      <c r="E17" s="89">
        <v>18</v>
      </c>
      <c r="F17" s="89">
        <v>91.66</v>
      </c>
      <c r="G17" s="90">
        <f t="shared" si="1"/>
        <v>5.0922222222222224</v>
      </c>
      <c r="H17" s="89">
        <f t="shared" si="2"/>
        <v>24</v>
      </c>
      <c r="I17" s="89">
        <f t="shared" si="3"/>
        <v>163.66</v>
      </c>
      <c r="J17" s="90">
        <f t="shared" si="4"/>
        <v>6.8191666666666668</v>
      </c>
      <c r="K17" s="91"/>
      <c r="L17" s="92" t="s">
        <v>83</v>
      </c>
      <c r="M17" s="93">
        <v>6</v>
      </c>
      <c r="N17" s="93">
        <v>36</v>
      </c>
      <c r="O17" s="93">
        <f t="shared" si="5"/>
        <v>6</v>
      </c>
      <c r="P17" s="94"/>
      <c r="Q17" s="89">
        <f t="shared" si="6"/>
        <v>1</v>
      </c>
      <c r="R17" s="21"/>
      <c r="S17" s="28"/>
      <c r="T17" s="28"/>
      <c r="U17" s="21"/>
    </row>
    <row r="18" spans="1:21" ht="15.75" x14ac:dyDescent="0.25">
      <c r="A18" s="88" t="s">
        <v>20</v>
      </c>
      <c r="B18" s="89">
        <v>90</v>
      </c>
      <c r="C18" s="89">
        <v>650</v>
      </c>
      <c r="D18" s="90">
        <f t="shared" si="0"/>
        <v>7.2222222222222223</v>
      </c>
      <c r="E18" s="89">
        <v>300</v>
      </c>
      <c r="F18" s="89">
        <v>4200</v>
      </c>
      <c r="G18" s="90">
        <f t="shared" si="1"/>
        <v>14</v>
      </c>
      <c r="H18" s="89">
        <f t="shared" si="2"/>
        <v>390</v>
      </c>
      <c r="I18" s="89">
        <f t="shared" si="3"/>
        <v>4850</v>
      </c>
      <c r="J18" s="90">
        <f t="shared" si="4"/>
        <v>12.435897435897436</v>
      </c>
      <c r="K18" s="91"/>
      <c r="L18" s="92" t="s">
        <v>84</v>
      </c>
      <c r="M18" s="93">
        <v>20</v>
      </c>
      <c r="N18" s="93">
        <v>50</v>
      </c>
      <c r="O18" s="93">
        <f t="shared" si="5"/>
        <v>2.5</v>
      </c>
      <c r="P18" s="94"/>
      <c r="Q18" s="89">
        <f t="shared" si="6"/>
        <v>0.22222222222222221</v>
      </c>
      <c r="R18" s="21"/>
      <c r="S18" s="28"/>
      <c r="T18" s="28"/>
      <c r="U18" s="21"/>
    </row>
    <row r="19" spans="1:21" ht="15.75" x14ac:dyDescent="0.25">
      <c r="A19" s="95" t="s">
        <v>85</v>
      </c>
      <c r="G19" s="90" t="e">
        <f t="shared" si="1"/>
        <v>#DIV/0!</v>
      </c>
      <c r="K19" s="91"/>
      <c r="L19" s="92" t="s">
        <v>85</v>
      </c>
      <c r="M19" s="93">
        <v>0.3</v>
      </c>
      <c r="N19" s="93">
        <v>1</v>
      </c>
      <c r="O19" s="93">
        <f t="shared" si="5"/>
        <v>3.3333333333333335</v>
      </c>
      <c r="P19" s="94"/>
      <c r="Q19" s="89" t="e">
        <f t="shared" si="6"/>
        <v>#DIV/0!</v>
      </c>
      <c r="R19" s="21"/>
      <c r="S19" s="28"/>
      <c r="T19" s="28"/>
      <c r="U19" s="21"/>
    </row>
    <row r="20" spans="1:21" ht="15.75" x14ac:dyDescent="0.25">
      <c r="A20" s="88" t="s">
        <v>22</v>
      </c>
      <c r="B20" s="89">
        <v>7594</v>
      </c>
      <c r="C20" s="89">
        <v>118917</v>
      </c>
      <c r="D20" s="90">
        <f t="shared" ref="D20:D35" si="7">C20/B20</f>
        <v>15.659336318145904</v>
      </c>
      <c r="E20" s="89">
        <v>8526</v>
      </c>
      <c r="F20" s="89">
        <v>93944</v>
      </c>
      <c r="G20" s="90">
        <f t="shared" si="1"/>
        <v>11.018531550551256</v>
      </c>
      <c r="H20" s="89">
        <f t="shared" ref="H20:H34" si="8">B20+E20</f>
        <v>16120</v>
      </c>
      <c r="I20" s="89">
        <f t="shared" ref="I20:I34" si="9">C20+F20</f>
        <v>212861</v>
      </c>
      <c r="J20" s="90">
        <f t="shared" ref="J20:J35" si="10">I20/H20</f>
        <v>13.204776674937966</v>
      </c>
      <c r="K20" s="91"/>
      <c r="L20" s="92" t="s">
        <v>86</v>
      </c>
      <c r="M20" s="93">
        <v>7803</v>
      </c>
      <c r="N20" s="93">
        <v>58136</v>
      </c>
      <c r="O20" s="93">
        <f t="shared" si="5"/>
        <v>7.4504677688068695</v>
      </c>
      <c r="P20" s="94"/>
      <c r="Q20" s="89">
        <f t="shared" si="6"/>
        <v>1.0275217276797473</v>
      </c>
      <c r="R20" s="21"/>
      <c r="S20" s="28"/>
      <c r="T20" s="28"/>
      <c r="U20" s="21"/>
    </row>
    <row r="21" spans="1:21" ht="15.75" x14ac:dyDescent="0.25">
      <c r="A21" s="88" t="s">
        <v>24</v>
      </c>
      <c r="B21" s="89">
        <v>3413</v>
      </c>
      <c r="C21" s="89">
        <v>34303</v>
      </c>
      <c r="D21" s="90">
        <f t="shared" si="7"/>
        <v>10.050688543803107</v>
      </c>
      <c r="E21" s="89">
        <v>3589</v>
      </c>
      <c r="F21" s="89">
        <v>36044</v>
      </c>
      <c r="G21" s="90">
        <f t="shared" si="1"/>
        <v>10.042908888269713</v>
      </c>
      <c r="H21" s="89">
        <f t="shared" si="8"/>
        <v>7002</v>
      </c>
      <c r="I21" s="89">
        <f t="shared" si="9"/>
        <v>70347</v>
      </c>
      <c r="J21" s="90">
        <f t="shared" si="10"/>
        <v>10.046700942587831</v>
      </c>
      <c r="K21" s="91"/>
      <c r="L21" s="92" t="s">
        <v>87</v>
      </c>
      <c r="M21" s="93">
        <v>3790</v>
      </c>
      <c r="N21" s="93">
        <v>24389</v>
      </c>
      <c r="O21" s="93">
        <f t="shared" ref="O21:O33" si="11">N21/M21</f>
        <v>6.43509234828496</v>
      </c>
      <c r="P21" s="94"/>
      <c r="Q21" s="89">
        <f t="shared" si="6"/>
        <v>1.1104600058599472</v>
      </c>
      <c r="R21" s="21"/>
      <c r="S21" s="28"/>
      <c r="T21" s="28"/>
      <c r="U21" s="21"/>
    </row>
    <row r="22" spans="1:21" ht="15.75" x14ac:dyDescent="0.25">
      <c r="A22" s="88" t="s">
        <v>25</v>
      </c>
      <c r="B22" s="89">
        <v>64</v>
      </c>
      <c r="C22" s="89">
        <v>896</v>
      </c>
      <c r="D22" s="90">
        <f t="shared" si="7"/>
        <v>14</v>
      </c>
      <c r="E22" s="89">
        <v>42</v>
      </c>
      <c r="F22" s="89">
        <v>126</v>
      </c>
      <c r="G22" s="90">
        <f t="shared" si="1"/>
        <v>3</v>
      </c>
      <c r="H22" s="89">
        <f t="shared" si="8"/>
        <v>106</v>
      </c>
      <c r="I22" s="89">
        <f t="shared" si="9"/>
        <v>1022</v>
      </c>
      <c r="J22" s="90">
        <f t="shared" si="10"/>
        <v>9.6415094339622645</v>
      </c>
      <c r="K22" s="91"/>
      <c r="L22" s="92" t="s">
        <v>88</v>
      </c>
      <c r="M22" s="93">
        <v>50.8</v>
      </c>
      <c r="N22" s="93">
        <v>511.99999999999994</v>
      </c>
      <c r="O22" s="93">
        <f t="shared" si="11"/>
        <v>10.078740157480315</v>
      </c>
      <c r="P22" s="94"/>
      <c r="Q22" s="89">
        <f t="shared" si="6"/>
        <v>0.79374999999999996</v>
      </c>
      <c r="R22" s="21"/>
      <c r="S22" s="28"/>
      <c r="T22" s="28"/>
      <c r="U22" s="21"/>
    </row>
    <row r="23" spans="1:21" ht="15.75" x14ac:dyDescent="0.25">
      <c r="A23" s="88" t="s">
        <v>26</v>
      </c>
      <c r="B23" s="89">
        <v>22166</v>
      </c>
      <c r="C23" s="89">
        <v>310324</v>
      </c>
      <c r="D23" s="90">
        <f t="shared" si="7"/>
        <v>14</v>
      </c>
      <c r="E23" s="89">
        <v>8825</v>
      </c>
      <c r="F23" s="89">
        <v>111715.25</v>
      </c>
      <c r="G23" s="90">
        <f t="shared" si="1"/>
        <v>12.658951841359773</v>
      </c>
      <c r="H23" s="89">
        <f t="shared" si="8"/>
        <v>30991</v>
      </c>
      <c r="I23" s="89">
        <f t="shared" si="9"/>
        <v>422039.25</v>
      </c>
      <c r="J23" s="90">
        <f t="shared" si="10"/>
        <v>13.618123003452615</v>
      </c>
      <c r="K23" s="91"/>
      <c r="L23" s="92" t="s">
        <v>89</v>
      </c>
      <c r="M23" s="93">
        <v>19785</v>
      </c>
      <c r="N23" s="93">
        <v>263378</v>
      </c>
      <c r="O23" s="93">
        <f t="shared" si="11"/>
        <v>13.312004043467272</v>
      </c>
      <c r="P23" s="94"/>
      <c r="Q23" s="89">
        <f>M23/B23</f>
        <v>0.8925832355860327</v>
      </c>
      <c r="R23" s="21"/>
      <c r="S23" s="28"/>
      <c r="T23" s="28"/>
      <c r="U23" s="21"/>
    </row>
    <row r="24" spans="1:21" ht="15.75" x14ac:dyDescent="0.25">
      <c r="A24" s="88" t="s">
        <v>27</v>
      </c>
      <c r="B24" s="89">
        <v>173</v>
      </c>
      <c r="C24" s="89">
        <v>3570</v>
      </c>
      <c r="D24" s="90">
        <f t="shared" si="7"/>
        <v>20.635838150289018</v>
      </c>
      <c r="E24" s="89">
        <v>246</v>
      </c>
      <c r="F24" s="89">
        <v>3216</v>
      </c>
      <c r="G24" s="90">
        <f t="shared" si="1"/>
        <v>13.073170731707316</v>
      </c>
      <c r="H24" s="89">
        <f t="shared" si="8"/>
        <v>419</v>
      </c>
      <c r="I24" s="89">
        <f t="shared" si="9"/>
        <v>6786</v>
      </c>
      <c r="J24" s="90">
        <f t="shared" si="10"/>
        <v>16.195704057279237</v>
      </c>
      <c r="K24" s="91"/>
      <c r="L24" s="92" t="s">
        <v>90</v>
      </c>
      <c r="M24" s="93">
        <v>264.29999999999995</v>
      </c>
      <c r="N24" s="93">
        <v>4044</v>
      </c>
      <c r="O24" s="93">
        <f t="shared" si="11"/>
        <v>15.300794551645859</v>
      </c>
      <c r="P24" s="94"/>
      <c r="Q24" s="89">
        <f t="shared" si="6"/>
        <v>1.5277456647398842</v>
      </c>
      <c r="R24" s="21"/>
      <c r="S24" s="28"/>
      <c r="T24" s="28"/>
      <c r="U24" s="21"/>
    </row>
    <row r="25" spans="1:21" ht="15.75" x14ac:dyDescent="0.25">
      <c r="A25" s="88" t="s">
        <v>28</v>
      </c>
      <c r="B25" s="89">
        <v>7856</v>
      </c>
      <c r="C25" s="89">
        <v>117840</v>
      </c>
      <c r="D25" s="90">
        <f t="shared" si="7"/>
        <v>15</v>
      </c>
      <c r="E25" s="89">
        <v>4655</v>
      </c>
      <c r="F25" s="89">
        <v>58655.5</v>
      </c>
      <c r="G25" s="90">
        <f t="shared" si="1"/>
        <v>12.600537056928035</v>
      </c>
      <c r="H25" s="89">
        <f t="shared" si="8"/>
        <v>12511</v>
      </c>
      <c r="I25" s="89">
        <f t="shared" si="9"/>
        <v>176495.5</v>
      </c>
      <c r="J25" s="90">
        <f t="shared" si="10"/>
        <v>14.107225641435537</v>
      </c>
      <c r="K25" s="91"/>
      <c r="L25" s="92" t="s">
        <v>91</v>
      </c>
      <c r="M25" s="93">
        <v>5266</v>
      </c>
      <c r="N25" s="93">
        <v>47376.5</v>
      </c>
      <c r="O25" s="93">
        <f t="shared" si="11"/>
        <v>8.9966767945309538</v>
      </c>
      <c r="P25" s="94"/>
      <c r="Q25" s="89">
        <f t="shared" si="6"/>
        <v>0.67031568228105909</v>
      </c>
      <c r="R25" s="21"/>
      <c r="S25" s="28"/>
      <c r="T25" s="28"/>
      <c r="U25" s="21"/>
    </row>
    <row r="26" spans="1:21" ht="15.75" x14ac:dyDescent="0.25">
      <c r="A26" s="88" t="s">
        <v>29</v>
      </c>
      <c r="B26" s="89">
        <v>54</v>
      </c>
      <c r="C26" s="89">
        <v>756</v>
      </c>
      <c r="D26" s="90">
        <f t="shared" si="7"/>
        <v>14</v>
      </c>
      <c r="E26" s="89">
        <v>8</v>
      </c>
      <c r="F26" s="89">
        <v>90</v>
      </c>
      <c r="G26" s="90">
        <f t="shared" si="1"/>
        <v>11.25</v>
      </c>
      <c r="H26" s="89">
        <f t="shared" si="8"/>
        <v>62</v>
      </c>
      <c r="I26" s="89">
        <f t="shared" si="9"/>
        <v>846</v>
      </c>
      <c r="J26" s="90">
        <f t="shared" si="10"/>
        <v>13.64516129032258</v>
      </c>
      <c r="K26" s="91"/>
      <c r="L26" s="92" t="s">
        <v>92</v>
      </c>
      <c r="M26" s="93">
        <v>29</v>
      </c>
      <c r="N26" s="93">
        <v>299</v>
      </c>
      <c r="O26" s="93">
        <f t="shared" si="11"/>
        <v>10.310344827586206</v>
      </c>
      <c r="P26" s="94"/>
      <c r="Q26" s="89">
        <f t="shared" si="6"/>
        <v>0.53703703703703709</v>
      </c>
      <c r="R26" s="21"/>
      <c r="S26" s="28"/>
      <c r="T26" s="28"/>
      <c r="U26" s="21"/>
    </row>
    <row r="27" spans="1:21" ht="15.75" x14ac:dyDescent="0.25">
      <c r="A27" s="88" t="s">
        <v>30</v>
      </c>
      <c r="B27" s="89">
        <v>20400</v>
      </c>
      <c r="C27" s="89">
        <v>326400</v>
      </c>
      <c r="D27" s="90">
        <f t="shared" si="7"/>
        <v>16</v>
      </c>
      <c r="E27" s="89">
        <v>13560</v>
      </c>
      <c r="F27" s="89">
        <v>150309.20000000001</v>
      </c>
      <c r="G27" s="90">
        <f t="shared" si="1"/>
        <v>11.084749262536874</v>
      </c>
      <c r="H27" s="89">
        <f t="shared" si="8"/>
        <v>33960</v>
      </c>
      <c r="I27" s="89">
        <f t="shared" si="9"/>
        <v>476709.2</v>
      </c>
      <c r="J27" s="90">
        <f t="shared" si="10"/>
        <v>14.037373380447585</v>
      </c>
      <c r="K27" s="91"/>
      <c r="L27" s="92" t="s">
        <v>93</v>
      </c>
      <c r="M27" s="93">
        <v>21201</v>
      </c>
      <c r="N27" s="93">
        <v>307350</v>
      </c>
      <c r="O27" s="93">
        <f t="shared" si="11"/>
        <v>14.496957690674968</v>
      </c>
      <c r="P27" s="94"/>
      <c r="Q27" s="89">
        <f t="shared" si="6"/>
        <v>1.039264705882353</v>
      </c>
      <c r="R27" s="21"/>
      <c r="S27" s="28"/>
      <c r="T27" s="28"/>
      <c r="U27" s="21"/>
    </row>
    <row r="28" spans="1:21" ht="15.75" x14ac:dyDescent="0.25">
      <c r="A28" s="88" t="s">
        <v>31</v>
      </c>
      <c r="B28" s="89">
        <v>9328</v>
      </c>
      <c r="C28" s="89">
        <v>28587.15</v>
      </c>
      <c r="D28" s="90">
        <f t="shared" si="7"/>
        <v>3.0646601629502572</v>
      </c>
      <c r="E28" s="89">
        <v>5880</v>
      </c>
      <c r="F28" s="89">
        <v>42280.639999999999</v>
      </c>
      <c r="G28" s="90">
        <f t="shared" si="1"/>
        <v>7.1905850340136057</v>
      </c>
      <c r="H28" s="89">
        <f t="shared" si="8"/>
        <v>15208</v>
      </c>
      <c r="I28" s="89">
        <f t="shared" si="9"/>
        <v>70867.790000000008</v>
      </c>
      <c r="J28" s="90">
        <f t="shared" si="10"/>
        <v>4.6599020252498686</v>
      </c>
      <c r="K28" s="91"/>
      <c r="L28" s="92" t="s">
        <v>94</v>
      </c>
      <c r="M28" s="93">
        <v>25605</v>
      </c>
      <c r="N28" s="93">
        <v>138520</v>
      </c>
      <c r="O28" s="93">
        <f t="shared" si="11"/>
        <v>5.4098808826401097</v>
      </c>
      <c r="P28" s="94"/>
      <c r="Q28" s="89">
        <f t="shared" si="6"/>
        <v>2.7449614065180103</v>
      </c>
      <c r="R28" s="21"/>
      <c r="S28" s="28"/>
      <c r="T28" s="28"/>
      <c r="U28" s="21"/>
    </row>
    <row r="29" spans="1:21" ht="15.75" x14ac:dyDescent="0.25">
      <c r="A29" s="88" t="s">
        <v>32</v>
      </c>
      <c r="B29" s="89">
        <v>720</v>
      </c>
      <c r="C29" s="89">
        <v>6740</v>
      </c>
      <c r="D29" s="90">
        <f t="shared" si="7"/>
        <v>9.3611111111111107</v>
      </c>
      <c r="E29" s="89">
        <v>0</v>
      </c>
      <c r="F29" s="89">
        <v>0</v>
      </c>
      <c r="G29" s="90" t="e">
        <f t="shared" si="1"/>
        <v>#DIV/0!</v>
      </c>
      <c r="H29" s="89">
        <f t="shared" si="8"/>
        <v>720</v>
      </c>
      <c r="I29" s="89">
        <f t="shared" si="9"/>
        <v>6740</v>
      </c>
      <c r="J29" s="90">
        <f t="shared" si="10"/>
        <v>9.3611111111111107</v>
      </c>
      <c r="K29" s="91"/>
      <c r="L29" s="92" t="s">
        <v>95</v>
      </c>
      <c r="M29" s="93">
        <v>19</v>
      </c>
      <c r="N29" s="93">
        <v>1</v>
      </c>
      <c r="O29" s="93">
        <f t="shared" si="11"/>
        <v>5.2631578947368418E-2</v>
      </c>
      <c r="P29" s="94"/>
      <c r="Q29" s="89">
        <f t="shared" si="6"/>
        <v>2.6388888888888889E-2</v>
      </c>
      <c r="R29" s="21"/>
      <c r="S29" s="28"/>
      <c r="T29" s="28"/>
      <c r="U29" s="21"/>
    </row>
    <row r="30" spans="1:21" ht="15.75" x14ac:dyDescent="0.25">
      <c r="A30" s="88" t="s">
        <v>34</v>
      </c>
      <c r="B30" s="89">
        <v>26</v>
      </c>
      <c r="C30" s="89">
        <v>442</v>
      </c>
      <c r="D30" s="90">
        <f t="shared" si="7"/>
        <v>17</v>
      </c>
      <c r="E30" s="89">
        <v>7</v>
      </c>
      <c r="F30" s="89">
        <v>108.36</v>
      </c>
      <c r="G30" s="90">
        <f t="shared" si="1"/>
        <v>15.48</v>
      </c>
      <c r="H30" s="89">
        <f t="shared" si="8"/>
        <v>33</v>
      </c>
      <c r="I30" s="89">
        <f t="shared" si="9"/>
        <v>550.36</v>
      </c>
      <c r="J30" s="90">
        <f t="shared" si="10"/>
        <v>16.677575757575759</v>
      </c>
      <c r="K30" s="91"/>
      <c r="L30" s="92" t="s">
        <v>96</v>
      </c>
      <c r="M30" s="93">
        <v>15.2</v>
      </c>
      <c r="N30" s="93">
        <v>81</v>
      </c>
      <c r="O30" s="93">
        <f t="shared" si="11"/>
        <v>5.3289473684210531</v>
      </c>
      <c r="P30" s="94"/>
      <c r="Q30" s="89">
        <f t="shared" si="6"/>
        <v>0.58461538461538454</v>
      </c>
      <c r="R30" s="21"/>
      <c r="S30" s="28"/>
      <c r="T30" s="28"/>
      <c r="U30" s="21"/>
    </row>
    <row r="31" spans="1:21" ht="15.75" x14ac:dyDescent="0.25">
      <c r="A31" s="88" t="s">
        <v>36</v>
      </c>
      <c r="B31" s="89">
        <v>22</v>
      </c>
      <c r="C31" s="89">
        <v>286</v>
      </c>
      <c r="D31" s="90">
        <f t="shared" si="7"/>
        <v>13</v>
      </c>
      <c r="E31" s="89">
        <v>68</v>
      </c>
      <c r="F31" s="89">
        <v>417.84000000000003</v>
      </c>
      <c r="G31" s="90">
        <f t="shared" si="1"/>
        <v>6.1447058823529419</v>
      </c>
      <c r="H31" s="89">
        <f t="shared" si="8"/>
        <v>90</v>
      </c>
      <c r="I31" s="89">
        <f t="shared" si="9"/>
        <v>703.84</v>
      </c>
      <c r="J31" s="90">
        <f t="shared" si="10"/>
        <v>7.820444444444445</v>
      </c>
      <c r="K31" s="91"/>
      <c r="L31" s="92" t="s">
        <v>97</v>
      </c>
      <c r="M31" s="93">
        <v>22</v>
      </c>
      <c r="N31" s="93">
        <v>704.8</v>
      </c>
      <c r="O31" s="93">
        <f t="shared" si="11"/>
        <v>32.036363636363632</v>
      </c>
      <c r="Q31" s="89">
        <f t="shared" si="6"/>
        <v>1</v>
      </c>
    </row>
    <row r="32" spans="1:21" ht="15.75" x14ac:dyDescent="0.25">
      <c r="A32" s="88" t="s">
        <v>37</v>
      </c>
      <c r="B32" s="89">
        <v>832</v>
      </c>
      <c r="C32" s="89">
        <v>10816</v>
      </c>
      <c r="D32" s="90">
        <f t="shared" si="7"/>
        <v>13</v>
      </c>
      <c r="E32" s="89">
        <v>280</v>
      </c>
      <c r="F32" s="89">
        <v>2180</v>
      </c>
      <c r="G32" s="90">
        <f t="shared" si="1"/>
        <v>7.7857142857142856</v>
      </c>
      <c r="H32" s="89">
        <f t="shared" si="8"/>
        <v>1112</v>
      </c>
      <c r="I32" s="89">
        <f t="shared" si="9"/>
        <v>12996</v>
      </c>
      <c r="J32" s="90">
        <f t="shared" si="10"/>
        <v>11.687050359712231</v>
      </c>
      <c r="K32" s="91"/>
      <c r="L32" s="92" t="s">
        <v>98</v>
      </c>
      <c r="M32" s="93">
        <v>927</v>
      </c>
      <c r="N32" s="93">
        <v>13832.5</v>
      </c>
      <c r="O32" s="93">
        <f t="shared" si="11"/>
        <v>14.921790722761596</v>
      </c>
      <c r="Q32" s="89">
        <f t="shared" si="6"/>
        <v>1.1141826923076923</v>
      </c>
    </row>
    <row r="33" spans="1:17" ht="15.75" x14ac:dyDescent="0.25">
      <c r="A33" s="88" t="s">
        <v>38</v>
      </c>
      <c r="B33" s="89">
        <v>1078</v>
      </c>
      <c r="C33" s="89">
        <v>12936</v>
      </c>
      <c r="D33" s="90">
        <f t="shared" si="7"/>
        <v>12</v>
      </c>
      <c r="E33" s="89"/>
      <c r="F33" s="89">
        <v>0</v>
      </c>
      <c r="G33" s="90" t="e">
        <f t="shared" si="1"/>
        <v>#DIV/0!</v>
      </c>
      <c r="H33" s="89">
        <f t="shared" si="8"/>
        <v>1078</v>
      </c>
      <c r="I33" s="89">
        <f t="shared" si="9"/>
        <v>12936</v>
      </c>
      <c r="J33" s="90">
        <f t="shared" si="10"/>
        <v>12</v>
      </c>
      <c r="K33" s="91"/>
      <c r="L33" s="92" t="s">
        <v>99</v>
      </c>
      <c r="M33" s="93">
        <v>1013</v>
      </c>
      <c r="N33" s="93">
        <v>12259.2</v>
      </c>
      <c r="O33" s="93">
        <f t="shared" si="11"/>
        <v>12.101875616979271</v>
      </c>
      <c r="Q33" s="89">
        <f t="shared" si="6"/>
        <v>0.93970315398886828</v>
      </c>
    </row>
    <row r="34" spans="1:17" s="50" customFormat="1" ht="15.75" x14ac:dyDescent="0.25">
      <c r="A34" s="88" t="s">
        <v>40</v>
      </c>
      <c r="B34" s="89">
        <v>20</v>
      </c>
      <c r="C34" s="89">
        <v>11</v>
      </c>
      <c r="D34" s="90">
        <f t="shared" si="7"/>
        <v>0.55000000000000004</v>
      </c>
      <c r="E34" s="89">
        <v>0</v>
      </c>
      <c r="F34" s="89">
        <v>0</v>
      </c>
      <c r="G34" s="90" t="e">
        <f t="shared" si="1"/>
        <v>#DIV/0!</v>
      </c>
      <c r="H34" s="89">
        <f t="shared" si="8"/>
        <v>20</v>
      </c>
      <c r="I34" s="89">
        <f t="shared" si="9"/>
        <v>11</v>
      </c>
      <c r="J34" s="90">
        <f t="shared" si="10"/>
        <v>0.55000000000000004</v>
      </c>
      <c r="K34" s="96"/>
      <c r="L34" s="88" t="s">
        <v>40</v>
      </c>
      <c r="M34" s="96"/>
      <c r="N34" s="96"/>
      <c r="O34" s="96"/>
      <c r="P34" s="96"/>
      <c r="Q34" s="89">
        <f t="shared" si="6"/>
        <v>0</v>
      </c>
    </row>
    <row r="35" spans="1:17" ht="15.75" x14ac:dyDescent="0.25">
      <c r="A35" s="97" t="s">
        <v>41</v>
      </c>
      <c r="B35" s="98">
        <f>SUM(B5:B34)</f>
        <v>101879</v>
      </c>
      <c r="C35" s="98">
        <f>SUM(C5:C34)</f>
        <v>1360987.79</v>
      </c>
      <c r="D35" s="99">
        <f t="shared" si="7"/>
        <v>13.358864829847173</v>
      </c>
      <c r="E35" s="98">
        <f>SUM(E5:E34)</f>
        <v>64735</v>
      </c>
      <c r="F35" s="98">
        <f>SUM(F5:F34)</f>
        <v>712174.04999999993</v>
      </c>
      <c r="G35" s="90">
        <f t="shared" si="1"/>
        <v>11.001375608249013</v>
      </c>
      <c r="H35" s="98">
        <f>SUM(H5:H34)</f>
        <v>166614</v>
      </c>
      <c r="I35" s="98">
        <f>SUM(I5:I34)</f>
        <v>2073161.84</v>
      </c>
      <c r="J35" s="99">
        <f t="shared" si="10"/>
        <v>12.442902997347161</v>
      </c>
      <c r="L35" s="77" t="s">
        <v>100</v>
      </c>
      <c r="M35" s="100">
        <v>115786.79999999997</v>
      </c>
      <c r="N35" s="100">
        <v>1229990.5999999994</v>
      </c>
      <c r="O35" s="100">
        <f>N35/M35</f>
        <v>10.622891383128298</v>
      </c>
      <c r="P35" s="96"/>
      <c r="Q35" s="89">
        <f>M33/B35</f>
        <v>9.9431678756171545E-3</v>
      </c>
    </row>
  </sheetData>
  <mergeCells count="3">
    <mergeCell ref="A2:A3"/>
    <mergeCell ref="M2:O2"/>
    <mergeCell ref="L3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opLeftCell="A19" workbookViewId="0">
      <selection activeCell="R10" sqref="R10"/>
    </sheetView>
  </sheetViews>
  <sheetFormatPr defaultRowHeight="15" x14ac:dyDescent="0.25"/>
  <cols>
    <col min="1" max="1" width="14.85546875" customWidth="1"/>
    <col min="2" max="2" width="11.5703125" customWidth="1"/>
    <col min="3" max="3" width="13.28515625" customWidth="1"/>
    <col min="4" max="4" width="11.5703125" customWidth="1"/>
    <col min="5" max="6" width="9.140625" customWidth="1"/>
    <col min="7" max="7" width="12.140625" customWidth="1"/>
    <col min="9" max="9" width="13.28515625" bestFit="1" customWidth="1"/>
    <col min="10" max="10" width="11.42578125" customWidth="1"/>
    <col min="13" max="13" width="9.140625" style="84"/>
    <col min="18" max="18" width="11.7109375" customWidth="1"/>
  </cols>
  <sheetData>
    <row r="1" spans="1:20" x14ac:dyDescent="0.25">
      <c r="N1" s="84"/>
      <c r="O1" s="84"/>
      <c r="P1" s="84"/>
      <c r="Q1" s="84"/>
      <c r="R1" s="84"/>
      <c r="S1" s="84"/>
      <c r="T1" s="84"/>
    </row>
    <row r="3" spans="1:20" ht="31.5" x14ac:dyDescent="0.25">
      <c r="A3" s="101" t="s">
        <v>42</v>
      </c>
      <c r="B3" s="17" t="s">
        <v>43</v>
      </c>
      <c r="C3" s="17" t="s">
        <v>44</v>
      </c>
      <c r="D3" s="22" t="s">
        <v>45</v>
      </c>
      <c r="E3" s="17" t="s">
        <v>46</v>
      </c>
      <c r="F3" s="17" t="s">
        <v>47</v>
      </c>
      <c r="G3" s="22" t="s">
        <v>45</v>
      </c>
      <c r="H3" s="17" t="s">
        <v>48</v>
      </c>
      <c r="I3" s="17" t="s">
        <v>49</v>
      </c>
      <c r="J3" s="22" t="s">
        <v>45</v>
      </c>
      <c r="K3" s="2"/>
    </row>
    <row r="4" spans="1:20" ht="15.75" x14ac:dyDescent="0.25">
      <c r="A4" s="101"/>
      <c r="B4" s="17" t="s">
        <v>50</v>
      </c>
      <c r="C4" s="17" t="s">
        <v>51</v>
      </c>
      <c r="D4" s="17" t="s">
        <v>52</v>
      </c>
      <c r="E4" s="17" t="s">
        <v>50</v>
      </c>
      <c r="F4" s="17" t="s">
        <v>51</v>
      </c>
      <c r="G4" s="17" t="s">
        <v>52</v>
      </c>
      <c r="H4" s="17" t="s">
        <v>50</v>
      </c>
      <c r="I4" s="17" t="s">
        <v>51</v>
      </c>
      <c r="J4" s="17" t="s">
        <v>52</v>
      </c>
      <c r="K4" s="2"/>
    </row>
    <row r="5" spans="1:20" x14ac:dyDescent="0.25">
      <c r="A5" s="2" t="s">
        <v>0</v>
      </c>
      <c r="B5" s="28">
        <v>1637</v>
      </c>
      <c r="C5" s="28">
        <v>22840</v>
      </c>
      <c r="D5" s="21">
        <f>C5/B5</f>
        <v>13.952351863164324</v>
      </c>
      <c r="E5" s="28">
        <v>14</v>
      </c>
      <c r="F5" s="28">
        <v>196</v>
      </c>
      <c r="G5" s="21">
        <f>F5/E5</f>
        <v>14</v>
      </c>
      <c r="H5" s="28">
        <f>B5+E5</f>
        <v>1651</v>
      </c>
      <c r="I5" s="28">
        <f>C5+F5</f>
        <v>23036</v>
      </c>
      <c r="J5" s="21">
        <f>I5/H5</f>
        <v>13.952755905511811</v>
      </c>
      <c r="K5" s="2"/>
      <c r="L5" s="2"/>
      <c r="M5" s="85"/>
      <c r="N5" s="31"/>
      <c r="O5" s="31"/>
    </row>
    <row r="6" spans="1:20" x14ac:dyDescent="0.25">
      <c r="A6" s="2" t="s">
        <v>1</v>
      </c>
      <c r="B6" s="28">
        <v>2820</v>
      </c>
      <c r="C6" s="28">
        <v>42700</v>
      </c>
      <c r="D6" s="21">
        <f t="shared" ref="D6:D33" si="0">C6/B6</f>
        <v>15.141843971631205</v>
      </c>
      <c r="E6" s="28">
        <v>3700</v>
      </c>
      <c r="F6" s="28">
        <v>40875</v>
      </c>
      <c r="G6" s="21">
        <f t="shared" ref="G6:G34" si="1">F6/E6</f>
        <v>11.047297297297296</v>
      </c>
      <c r="H6" s="28">
        <f t="shared" ref="H6:H33" si="2">B6+E6</f>
        <v>6520</v>
      </c>
      <c r="I6" s="28">
        <f t="shared" ref="I6:I33" si="3">C6+F6</f>
        <v>83575</v>
      </c>
      <c r="J6" s="21">
        <f t="shared" ref="J6:J34" si="4">I6/H6</f>
        <v>12.818251533742332</v>
      </c>
      <c r="K6" s="2"/>
      <c r="L6" s="2"/>
      <c r="M6" s="85"/>
      <c r="N6" s="31"/>
      <c r="O6" s="31"/>
    </row>
    <row r="7" spans="1:20" x14ac:dyDescent="0.25">
      <c r="A7" s="2" t="s">
        <v>2</v>
      </c>
      <c r="B7" s="28">
        <v>530</v>
      </c>
      <c r="C7" s="28">
        <v>5860</v>
      </c>
      <c r="D7" s="21">
        <f t="shared" si="0"/>
        <v>11.056603773584905</v>
      </c>
      <c r="E7" s="28">
        <v>7</v>
      </c>
      <c r="F7" s="28">
        <v>100</v>
      </c>
      <c r="G7" s="21">
        <f t="shared" si="1"/>
        <v>14.285714285714286</v>
      </c>
      <c r="H7" s="28">
        <f t="shared" si="2"/>
        <v>537</v>
      </c>
      <c r="I7" s="28">
        <f t="shared" si="3"/>
        <v>5960</v>
      </c>
      <c r="J7" s="21">
        <f t="shared" si="4"/>
        <v>11.098696461824954</v>
      </c>
      <c r="K7" s="2"/>
      <c r="L7" s="2"/>
      <c r="M7" s="85"/>
      <c r="N7" s="31"/>
      <c r="O7" s="31"/>
    </row>
    <row r="8" spans="1:20" x14ac:dyDescent="0.25">
      <c r="A8" s="2" t="s">
        <v>4</v>
      </c>
      <c r="B8" s="28">
        <v>10885</v>
      </c>
      <c r="C8" s="28">
        <v>174486</v>
      </c>
      <c r="D8" s="21">
        <f t="shared" si="0"/>
        <v>16.029949471750115</v>
      </c>
      <c r="E8" s="28">
        <v>4965</v>
      </c>
      <c r="F8" s="28">
        <v>96705</v>
      </c>
      <c r="G8" s="21">
        <f t="shared" si="1"/>
        <v>19.477341389728096</v>
      </c>
      <c r="H8" s="28">
        <f t="shared" si="2"/>
        <v>15850</v>
      </c>
      <c r="I8" s="28">
        <f t="shared" si="3"/>
        <v>271191</v>
      </c>
      <c r="J8" s="21">
        <f t="shared" si="4"/>
        <v>17.109842271293374</v>
      </c>
      <c r="K8" s="2"/>
      <c r="L8" s="2"/>
      <c r="M8" s="85"/>
      <c r="N8" s="31"/>
      <c r="O8" s="31"/>
    </row>
    <row r="9" spans="1:20" x14ac:dyDescent="0.25">
      <c r="A9" s="2" t="s">
        <v>5</v>
      </c>
      <c r="B9" s="28">
        <v>155</v>
      </c>
      <c r="C9" s="28">
        <v>3106</v>
      </c>
      <c r="D9" s="21">
        <f t="shared" si="0"/>
        <v>20.038709677419355</v>
      </c>
      <c r="E9" s="28">
        <v>165</v>
      </c>
      <c r="F9" s="28">
        <v>2528</v>
      </c>
      <c r="G9" s="21">
        <f t="shared" si="1"/>
        <v>15.32121212121212</v>
      </c>
      <c r="H9" s="28">
        <f t="shared" si="2"/>
        <v>320</v>
      </c>
      <c r="I9" s="28">
        <f t="shared" si="3"/>
        <v>5634</v>
      </c>
      <c r="J9" s="21">
        <f t="shared" si="4"/>
        <v>17.606249999999999</v>
      </c>
      <c r="K9" s="2"/>
      <c r="L9" s="2"/>
      <c r="M9" s="85"/>
      <c r="N9" s="31"/>
      <c r="O9" s="31"/>
    </row>
    <row r="10" spans="1:20" x14ac:dyDescent="0.25">
      <c r="A10" s="2" t="s">
        <v>8</v>
      </c>
      <c r="B10" s="28">
        <v>267</v>
      </c>
      <c r="C10" s="28">
        <v>1477.3399999999997</v>
      </c>
      <c r="D10" s="21">
        <f t="shared" si="0"/>
        <v>5.5331086142322086</v>
      </c>
      <c r="E10" s="28">
        <v>1806.76</v>
      </c>
      <c r="F10" s="28">
        <v>299</v>
      </c>
      <c r="G10" s="21">
        <f t="shared" si="1"/>
        <v>0.1654896057030264</v>
      </c>
      <c r="H10" s="28">
        <f t="shared" si="2"/>
        <v>2073.7600000000002</v>
      </c>
      <c r="I10" s="28">
        <f t="shared" si="3"/>
        <v>1776.3399999999997</v>
      </c>
      <c r="J10" s="21">
        <f t="shared" si="4"/>
        <v>0.85657935344494995</v>
      </c>
      <c r="K10" s="2"/>
      <c r="L10" s="2"/>
      <c r="M10" s="85"/>
      <c r="N10" s="31"/>
      <c r="O10" s="31"/>
    </row>
    <row r="11" spans="1:20" x14ac:dyDescent="0.25">
      <c r="A11" s="2" t="s">
        <v>9</v>
      </c>
      <c r="B11" s="28">
        <v>24</v>
      </c>
      <c r="C11" s="28">
        <v>104.3</v>
      </c>
      <c r="D11" s="21">
        <f t="shared" si="0"/>
        <v>4.3458333333333332</v>
      </c>
      <c r="E11" s="28">
        <v>21.72</v>
      </c>
      <c r="F11" s="28">
        <v>3</v>
      </c>
      <c r="G11" s="21">
        <f t="shared" si="1"/>
        <v>0.13812154696132597</v>
      </c>
      <c r="H11" s="28">
        <f t="shared" si="2"/>
        <v>45.72</v>
      </c>
      <c r="I11" s="28">
        <f t="shared" si="3"/>
        <v>107.3</v>
      </c>
      <c r="J11" s="21">
        <f t="shared" si="4"/>
        <v>2.3468941382327211</v>
      </c>
      <c r="K11" s="2"/>
      <c r="L11" s="2"/>
      <c r="M11" s="85"/>
      <c r="N11" s="31"/>
      <c r="O11" s="31"/>
    </row>
    <row r="12" spans="1:20" x14ac:dyDescent="0.25">
      <c r="A12" s="2" t="s">
        <v>10</v>
      </c>
      <c r="B12" s="28">
        <v>357</v>
      </c>
      <c r="C12" s="28">
        <v>4002.04</v>
      </c>
      <c r="D12" s="21">
        <f t="shared" si="0"/>
        <v>11.210196078431373</v>
      </c>
      <c r="E12" s="28">
        <v>1910.3799999999999</v>
      </c>
      <c r="F12" s="28">
        <v>153</v>
      </c>
      <c r="G12" s="21">
        <f t="shared" si="1"/>
        <v>8.0088778148849973E-2</v>
      </c>
      <c r="H12" s="28">
        <f t="shared" si="2"/>
        <v>2267.38</v>
      </c>
      <c r="I12" s="28">
        <f t="shared" si="3"/>
        <v>4155.04</v>
      </c>
      <c r="J12" s="21">
        <f t="shared" si="4"/>
        <v>1.8325291746420977</v>
      </c>
      <c r="K12" s="2"/>
      <c r="L12" s="2"/>
      <c r="M12" s="85"/>
      <c r="N12" s="31"/>
      <c r="O12" s="31"/>
    </row>
    <row r="13" spans="1:20" x14ac:dyDescent="0.25">
      <c r="A13" s="2" t="s">
        <v>11</v>
      </c>
      <c r="B13" s="28">
        <v>10397</v>
      </c>
      <c r="C13" s="28">
        <v>83054.83</v>
      </c>
      <c r="D13" s="21">
        <f t="shared" si="0"/>
        <v>7.9883456766374916</v>
      </c>
      <c r="E13" s="28">
        <v>73134.03</v>
      </c>
      <c r="F13" s="28">
        <v>9273</v>
      </c>
      <c r="G13" s="21">
        <f t="shared" si="1"/>
        <v>0.12679459890286368</v>
      </c>
      <c r="H13" s="28">
        <f t="shared" si="2"/>
        <v>83531.03</v>
      </c>
      <c r="I13" s="28">
        <f t="shared" si="3"/>
        <v>92327.83</v>
      </c>
      <c r="J13" s="21">
        <f t="shared" si="4"/>
        <v>1.1053117625869093</v>
      </c>
      <c r="K13" s="2"/>
      <c r="L13" s="2"/>
      <c r="M13" s="85"/>
      <c r="N13" s="31"/>
      <c r="O13" s="31"/>
    </row>
    <row r="14" spans="1:20" x14ac:dyDescent="0.25">
      <c r="A14" s="2" t="s">
        <v>13</v>
      </c>
      <c r="B14" s="28">
        <v>634</v>
      </c>
      <c r="C14" s="28">
        <v>3878.34</v>
      </c>
      <c r="D14" s="21">
        <f t="shared" si="0"/>
        <v>6.1172555205047319</v>
      </c>
      <c r="E14" s="28">
        <v>3642.99</v>
      </c>
      <c r="F14" s="28">
        <v>589</v>
      </c>
      <c r="G14" s="21">
        <f t="shared" si="1"/>
        <v>0.16168037793131468</v>
      </c>
      <c r="H14" s="28">
        <f t="shared" si="2"/>
        <v>4276.99</v>
      </c>
      <c r="I14" s="28">
        <f t="shared" si="3"/>
        <v>4467.34</v>
      </c>
      <c r="J14" s="21">
        <f t="shared" si="4"/>
        <v>1.0445055985634759</v>
      </c>
      <c r="K14" s="2"/>
      <c r="L14" s="2"/>
      <c r="M14" s="85"/>
      <c r="N14" s="31"/>
      <c r="O14" s="31"/>
    </row>
    <row r="15" spans="1:20" x14ac:dyDescent="0.25">
      <c r="A15" s="2" t="s">
        <v>14</v>
      </c>
      <c r="B15" s="28">
        <v>26</v>
      </c>
      <c r="C15" s="28">
        <v>233.59</v>
      </c>
      <c r="D15" s="21">
        <f t="shared" si="0"/>
        <v>8.9842307692307699</v>
      </c>
      <c r="E15" s="28">
        <v>237.59</v>
      </c>
      <c r="F15" s="28">
        <v>26</v>
      </c>
      <c r="G15" s="21">
        <f t="shared" si="1"/>
        <v>0.10943221516057072</v>
      </c>
      <c r="H15" s="28">
        <f t="shared" si="2"/>
        <v>263.59000000000003</v>
      </c>
      <c r="I15" s="28">
        <f t="shared" si="3"/>
        <v>259.59000000000003</v>
      </c>
      <c r="J15" s="21">
        <f t="shared" si="4"/>
        <v>0.98482491748548884</v>
      </c>
      <c r="K15" s="2"/>
      <c r="L15" s="2"/>
      <c r="M15" s="85"/>
      <c r="N15" s="31"/>
      <c r="O15" s="31"/>
    </row>
    <row r="16" spans="1:20" x14ac:dyDescent="0.25">
      <c r="A16" s="2" t="s">
        <v>18</v>
      </c>
      <c r="B16" s="28">
        <v>3903</v>
      </c>
      <c r="C16" s="28">
        <v>25185</v>
      </c>
      <c r="D16" s="21">
        <f t="shared" si="0"/>
        <v>6.4527286702536513</v>
      </c>
      <c r="E16" s="28">
        <v>1349</v>
      </c>
      <c r="F16" s="28">
        <v>15731</v>
      </c>
      <c r="G16" s="21">
        <f t="shared" si="1"/>
        <v>11.661230541141586</v>
      </c>
      <c r="H16" s="28">
        <f t="shared" si="2"/>
        <v>5252</v>
      </c>
      <c r="I16" s="28">
        <f t="shared" si="3"/>
        <v>40916</v>
      </c>
      <c r="J16" s="21">
        <f t="shared" si="4"/>
        <v>7.7905559786747904</v>
      </c>
      <c r="K16" s="2"/>
      <c r="L16" s="2"/>
      <c r="M16" s="85"/>
      <c r="N16" s="31"/>
      <c r="O16" s="31"/>
    </row>
    <row r="17" spans="1:15" x14ac:dyDescent="0.25">
      <c r="A17" s="2" t="s">
        <v>19</v>
      </c>
      <c r="B17" s="28">
        <v>6</v>
      </c>
      <c r="C17" s="28">
        <v>52.019999999999996</v>
      </c>
      <c r="D17" s="21">
        <f t="shared" si="0"/>
        <v>8.67</v>
      </c>
      <c r="E17" s="28">
        <v>69.36</v>
      </c>
      <c r="F17" s="28">
        <v>8</v>
      </c>
      <c r="G17" s="21">
        <f t="shared" si="1"/>
        <v>0.11534025374855825</v>
      </c>
      <c r="H17" s="28">
        <f t="shared" si="2"/>
        <v>75.36</v>
      </c>
      <c r="I17" s="28">
        <f t="shared" si="3"/>
        <v>60.019999999999996</v>
      </c>
      <c r="J17" s="21">
        <f t="shared" si="4"/>
        <v>0.79644373673036084</v>
      </c>
      <c r="K17" s="2"/>
      <c r="L17" s="2"/>
      <c r="M17" s="85"/>
      <c r="N17" s="31"/>
      <c r="O17" s="31"/>
    </row>
    <row r="18" spans="1:15" x14ac:dyDescent="0.25">
      <c r="A18" s="2" t="s">
        <v>20</v>
      </c>
      <c r="B18" s="28">
        <v>50</v>
      </c>
      <c r="C18" s="28">
        <v>568</v>
      </c>
      <c r="D18" s="21">
        <f t="shared" si="0"/>
        <v>11.36</v>
      </c>
      <c r="E18" s="28">
        <v>250</v>
      </c>
      <c r="F18" s="28">
        <v>2100</v>
      </c>
      <c r="G18" s="21">
        <f t="shared" si="1"/>
        <v>8.4</v>
      </c>
      <c r="H18" s="28">
        <f t="shared" si="2"/>
        <v>300</v>
      </c>
      <c r="I18" s="28">
        <f t="shared" si="3"/>
        <v>2668</v>
      </c>
      <c r="J18" s="21">
        <f t="shared" si="4"/>
        <v>8.8933333333333326</v>
      </c>
      <c r="K18" s="2"/>
      <c r="L18" s="2"/>
      <c r="M18" s="85"/>
      <c r="N18" s="31"/>
      <c r="O18" s="31"/>
    </row>
    <row r="19" spans="1:15" x14ac:dyDescent="0.25">
      <c r="A19" s="2" t="s">
        <v>22</v>
      </c>
      <c r="B19" s="28">
        <v>7079</v>
      </c>
      <c r="C19" s="28">
        <v>58651</v>
      </c>
      <c r="D19" s="21">
        <f t="shared" si="0"/>
        <v>8.2852097753920049</v>
      </c>
      <c r="E19" s="28">
        <v>8368</v>
      </c>
      <c r="F19" s="28">
        <v>68785</v>
      </c>
      <c r="G19" s="21">
        <f t="shared" si="1"/>
        <v>8.2200047801147225</v>
      </c>
      <c r="H19" s="28">
        <f t="shared" si="2"/>
        <v>15447</v>
      </c>
      <c r="I19" s="28">
        <f t="shared" si="3"/>
        <v>127436</v>
      </c>
      <c r="J19" s="21">
        <f t="shared" si="4"/>
        <v>8.2498867093934098</v>
      </c>
      <c r="K19" s="2"/>
      <c r="L19" s="2"/>
      <c r="M19" s="85"/>
      <c r="N19" s="31"/>
      <c r="O19" s="31"/>
    </row>
    <row r="20" spans="1:15" x14ac:dyDescent="0.25">
      <c r="A20" s="2" t="s">
        <v>24</v>
      </c>
      <c r="B20" s="28">
        <v>4146</v>
      </c>
      <c r="C20" s="28">
        <v>14536.77</v>
      </c>
      <c r="D20" s="21">
        <f t="shared" si="0"/>
        <v>3.5062156295224312</v>
      </c>
      <c r="E20" s="28">
        <v>10898.410000000003</v>
      </c>
      <c r="F20" s="28">
        <v>3055</v>
      </c>
      <c r="G20" s="21">
        <f t="shared" si="1"/>
        <v>0.28031611950734087</v>
      </c>
      <c r="H20" s="28">
        <f t="shared" si="2"/>
        <v>15044.410000000003</v>
      </c>
      <c r="I20" s="28">
        <f t="shared" si="3"/>
        <v>17591.77</v>
      </c>
      <c r="J20" s="21">
        <f t="shared" si="4"/>
        <v>1.169322691950033</v>
      </c>
      <c r="K20" s="2"/>
      <c r="L20" s="2"/>
      <c r="M20" s="85"/>
      <c r="N20" s="31"/>
      <c r="O20" s="31"/>
    </row>
    <row r="21" spans="1:15" x14ac:dyDescent="0.25">
      <c r="A21" s="2" t="s">
        <v>25</v>
      </c>
      <c r="B21" s="28">
        <v>77</v>
      </c>
      <c r="C21" s="28">
        <v>150</v>
      </c>
      <c r="D21" s="21">
        <f t="shared" si="0"/>
        <v>1.948051948051948</v>
      </c>
      <c r="E21" s="28">
        <v>102</v>
      </c>
      <c r="F21" s="28">
        <v>51</v>
      </c>
      <c r="G21" s="21">
        <f t="shared" si="1"/>
        <v>0.5</v>
      </c>
      <c r="H21" s="28">
        <f t="shared" si="2"/>
        <v>179</v>
      </c>
      <c r="I21" s="28">
        <f t="shared" si="3"/>
        <v>201</v>
      </c>
      <c r="J21" s="21">
        <f t="shared" si="4"/>
        <v>1.1229050279329609</v>
      </c>
      <c r="K21" s="2"/>
      <c r="L21" s="2"/>
      <c r="M21" s="85"/>
      <c r="N21" s="31"/>
      <c r="O21" s="31"/>
    </row>
    <row r="22" spans="1:15" x14ac:dyDescent="0.25">
      <c r="A22" s="2" t="s">
        <v>26</v>
      </c>
      <c r="B22" s="28">
        <v>18275</v>
      </c>
      <c r="C22" s="28">
        <v>202866.79</v>
      </c>
      <c r="D22" s="21">
        <f t="shared" si="0"/>
        <v>11.10078194254446</v>
      </c>
      <c r="E22" s="28">
        <v>142549.6</v>
      </c>
      <c r="F22" s="28">
        <v>12226</v>
      </c>
      <c r="G22" s="21">
        <f t="shared" si="1"/>
        <v>8.5766638419188829E-2</v>
      </c>
      <c r="H22" s="28">
        <f t="shared" si="2"/>
        <v>160824.6</v>
      </c>
      <c r="I22" s="28">
        <f t="shared" si="3"/>
        <v>215092.79</v>
      </c>
      <c r="J22" s="21">
        <f t="shared" si="4"/>
        <v>1.3374371209379659</v>
      </c>
      <c r="K22" s="2"/>
      <c r="L22" s="2"/>
      <c r="M22" s="85"/>
      <c r="N22" s="31"/>
      <c r="O22" s="31"/>
    </row>
    <row r="23" spans="1:15" x14ac:dyDescent="0.25">
      <c r="A23" s="2" t="s">
        <v>27</v>
      </c>
      <c r="B23" s="28">
        <v>228</v>
      </c>
      <c r="C23" s="28">
        <v>3089.9</v>
      </c>
      <c r="D23" s="21">
        <f t="shared" si="0"/>
        <v>13.552192982456141</v>
      </c>
      <c r="E23" s="28">
        <v>5657.7</v>
      </c>
      <c r="F23" s="28">
        <v>413</v>
      </c>
      <c r="G23" s="21">
        <f t="shared" si="1"/>
        <v>7.2997861321738522E-2</v>
      </c>
      <c r="H23" s="28">
        <f t="shared" si="2"/>
        <v>5885.7</v>
      </c>
      <c r="I23" s="28">
        <f t="shared" si="3"/>
        <v>3502.9</v>
      </c>
      <c r="J23" s="21">
        <f t="shared" si="4"/>
        <v>0.59515435717076992</v>
      </c>
      <c r="K23" s="2"/>
      <c r="L23" s="2"/>
      <c r="M23" s="85"/>
      <c r="N23" s="31"/>
      <c r="O23" s="31"/>
    </row>
    <row r="24" spans="1:15" x14ac:dyDescent="0.25">
      <c r="A24" s="2" t="s">
        <v>28</v>
      </c>
      <c r="B24" s="28">
        <v>8871</v>
      </c>
      <c r="C24" s="28">
        <v>124028.75</v>
      </c>
      <c r="D24" s="21">
        <f t="shared" si="0"/>
        <v>13.981371885920415</v>
      </c>
      <c r="E24" s="28">
        <v>50954.6</v>
      </c>
      <c r="F24" s="28">
        <v>4281</v>
      </c>
      <c r="G24" s="21">
        <f t="shared" si="1"/>
        <v>8.4015967155075311E-2</v>
      </c>
      <c r="H24" s="28">
        <f t="shared" si="2"/>
        <v>59825.599999999999</v>
      </c>
      <c r="I24" s="28">
        <f t="shared" si="3"/>
        <v>128309.75</v>
      </c>
      <c r="J24" s="21">
        <f t="shared" si="4"/>
        <v>2.1447298480917869</v>
      </c>
      <c r="K24" s="2"/>
      <c r="L24" s="2"/>
      <c r="M24" s="85"/>
      <c r="N24" s="31"/>
      <c r="O24" s="31"/>
    </row>
    <row r="25" spans="1:15" x14ac:dyDescent="0.25">
      <c r="A25" s="2" t="s">
        <v>29</v>
      </c>
      <c r="B25" s="28">
        <v>18</v>
      </c>
      <c r="C25" s="28">
        <v>135</v>
      </c>
      <c r="D25" s="21">
        <f t="shared" si="0"/>
        <v>7.5</v>
      </c>
      <c r="E25" s="28">
        <v>155</v>
      </c>
      <c r="F25" s="28">
        <v>19</v>
      </c>
      <c r="G25" s="21">
        <f t="shared" si="1"/>
        <v>0.12258064516129032</v>
      </c>
      <c r="H25" s="28">
        <f t="shared" si="2"/>
        <v>173</v>
      </c>
      <c r="I25" s="28">
        <f t="shared" si="3"/>
        <v>154</v>
      </c>
      <c r="J25" s="21">
        <f t="shared" si="4"/>
        <v>0.89017341040462428</v>
      </c>
      <c r="K25" s="2"/>
      <c r="L25" s="2"/>
      <c r="M25" s="85"/>
      <c r="N25" s="31"/>
      <c r="O25" s="31"/>
    </row>
    <row r="26" spans="1:15" x14ac:dyDescent="0.25">
      <c r="A26" s="2" t="s">
        <v>30</v>
      </c>
      <c r="B26" s="28">
        <v>21895</v>
      </c>
      <c r="C26" s="28">
        <v>243730.85</v>
      </c>
      <c r="D26" s="21">
        <f t="shared" si="0"/>
        <v>11.13180406485499</v>
      </c>
      <c r="E26" s="28">
        <v>138494.20000000001</v>
      </c>
      <c r="F26" s="28">
        <v>12260</v>
      </c>
      <c r="G26" s="21">
        <f t="shared" si="1"/>
        <v>8.8523562719594023E-2</v>
      </c>
      <c r="H26" s="28">
        <f t="shared" si="2"/>
        <v>160389.20000000001</v>
      </c>
      <c r="I26" s="28">
        <f t="shared" si="3"/>
        <v>255990.85</v>
      </c>
      <c r="J26" s="21">
        <f t="shared" si="4"/>
        <v>1.5960603955877328</v>
      </c>
      <c r="K26" s="2"/>
      <c r="L26" s="2"/>
      <c r="M26" s="85"/>
      <c r="N26" s="31"/>
      <c r="O26" s="31"/>
    </row>
    <row r="27" spans="1:15" x14ac:dyDescent="0.25">
      <c r="A27" s="2" t="s">
        <v>31</v>
      </c>
      <c r="B27" s="28">
        <v>7357</v>
      </c>
      <c r="C27" s="28">
        <v>45432.100000000006</v>
      </c>
      <c r="D27" s="21">
        <f t="shared" si="0"/>
        <v>6.1753568030447203</v>
      </c>
      <c r="E27" s="28">
        <v>50455</v>
      </c>
      <c r="F27" s="28">
        <v>7730</v>
      </c>
      <c r="G27" s="21">
        <f t="shared" si="1"/>
        <v>0.15320582697453175</v>
      </c>
      <c r="H27" s="28">
        <f t="shared" si="2"/>
        <v>57812</v>
      </c>
      <c r="I27" s="28">
        <f t="shared" si="3"/>
        <v>53162.100000000006</v>
      </c>
      <c r="J27" s="21">
        <f t="shared" si="4"/>
        <v>0.91956860167439292</v>
      </c>
      <c r="K27" s="2"/>
      <c r="L27" s="2"/>
      <c r="M27" s="85"/>
      <c r="N27" s="31"/>
      <c r="O27" s="31"/>
    </row>
    <row r="28" spans="1:15" x14ac:dyDescent="0.25">
      <c r="A28" s="2" t="s">
        <v>32</v>
      </c>
      <c r="B28" s="28">
        <v>400</v>
      </c>
      <c r="C28" s="28">
        <v>2200</v>
      </c>
      <c r="D28" s="21">
        <f t="shared" si="0"/>
        <v>5.5</v>
      </c>
      <c r="E28" s="28">
        <v>1100</v>
      </c>
      <c r="F28" s="28">
        <v>200</v>
      </c>
      <c r="G28" s="21">
        <f t="shared" si="1"/>
        <v>0.18181818181818182</v>
      </c>
      <c r="H28" s="28">
        <f t="shared" si="2"/>
        <v>1500</v>
      </c>
      <c r="I28" s="28">
        <f t="shared" si="3"/>
        <v>2400</v>
      </c>
      <c r="J28" s="21">
        <f t="shared" si="4"/>
        <v>1.6</v>
      </c>
      <c r="K28" s="2"/>
      <c r="L28" s="2"/>
      <c r="M28" s="85"/>
      <c r="N28" s="31"/>
      <c r="O28" s="31"/>
    </row>
    <row r="29" spans="1:15" x14ac:dyDescent="0.25">
      <c r="A29" s="2" t="s">
        <v>34</v>
      </c>
      <c r="B29" s="28">
        <v>12</v>
      </c>
      <c r="C29" s="28">
        <v>185.76</v>
      </c>
      <c r="D29" s="21">
        <f t="shared" si="0"/>
        <v>15.479999999999999</v>
      </c>
      <c r="E29" s="28">
        <v>154.80000000000001</v>
      </c>
      <c r="F29" s="28">
        <v>10</v>
      </c>
      <c r="G29" s="21">
        <f t="shared" si="1"/>
        <v>6.4599483204134361E-2</v>
      </c>
      <c r="H29" s="28">
        <f t="shared" si="2"/>
        <v>166.8</v>
      </c>
      <c r="I29" s="28">
        <f t="shared" si="3"/>
        <v>195.76</v>
      </c>
      <c r="J29" s="21">
        <f t="shared" si="4"/>
        <v>1.1736211031175059</v>
      </c>
      <c r="K29" s="2"/>
      <c r="L29" s="2"/>
      <c r="M29" s="85"/>
      <c r="N29" s="31"/>
      <c r="O29" s="31"/>
    </row>
    <row r="30" spans="1:15" x14ac:dyDescent="0.25">
      <c r="A30" s="2" t="s">
        <v>36</v>
      </c>
      <c r="B30" s="28">
        <v>24</v>
      </c>
      <c r="C30" s="28">
        <v>138.38</v>
      </c>
      <c r="D30" s="21">
        <f t="shared" si="0"/>
        <v>5.7658333333333331</v>
      </c>
      <c r="E30" s="28">
        <v>228.51000000000002</v>
      </c>
      <c r="F30" s="28">
        <v>37</v>
      </c>
      <c r="G30" s="21">
        <f t="shared" si="1"/>
        <v>0.16191851560106776</v>
      </c>
      <c r="H30" s="28">
        <f t="shared" si="2"/>
        <v>252.51000000000002</v>
      </c>
      <c r="I30" s="28">
        <f t="shared" si="3"/>
        <v>175.38</v>
      </c>
      <c r="J30" s="21">
        <f t="shared" si="4"/>
        <v>0.69454675062373761</v>
      </c>
      <c r="K30" s="2"/>
      <c r="L30" s="2"/>
      <c r="M30" s="85"/>
      <c r="N30" s="31"/>
      <c r="O30" s="31"/>
    </row>
    <row r="31" spans="1:15" x14ac:dyDescent="0.25">
      <c r="A31" s="2" t="s">
        <v>37</v>
      </c>
      <c r="B31" s="28">
        <v>806</v>
      </c>
      <c r="C31" s="28">
        <v>6986.5</v>
      </c>
      <c r="D31" s="21">
        <f t="shared" si="0"/>
        <v>8.6681141439205955</v>
      </c>
      <c r="E31" s="28">
        <v>7607</v>
      </c>
      <c r="F31" s="28">
        <v>933</v>
      </c>
      <c r="G31" s="21">
        <f t="shared" si="1"/>
        <v>0.12265019061390824</v>
      </c>
      <c r="H31" s="28">
        <f t="shared" si="2"/>
        <v>8413</v>
      </c>
      <c r="I31" s="28">
        <f t="shared" si="3"/>
        <v>7919.5</v>
      </c>
      <c r="J31" s="21">
        <f t="shared" si="4"/>
        <v>0.94134078212290506</v>
      </c>
      <c r="K31" s="2"/>
      <c r="L31" s="2"/>
      <c r="M31" s="85"/>
      <c r="N31" s="31"/>
      <c r="O31" s="31"/>
    </row>
    <row r="32" spans="1:15" x14ac:dyDescent="0.25">
      <c r="A32" s="2" t="s">
        <v>38</v>
      </c>
      <c r="B32" s="28">
        <v>1141</v>
      </c>
      <c r="C32" s="28">
        <v>14192.36</v>
      </c>
      <c r="D32" s="21">
        <f t="shared" si="0"/>
        <v>12.438527607361964</v>
      </c>
      <c r="E32" s="28">
        <v>3760.6</v>
      </c>
      <c r="F32" s="28">
        <v>288</v>
      </c>
      <c r="G32" s="21">
        <f t="shared" si="1"/>
        <v>7.6583523905759718E-2</v>
      </c>
      <c r="H32" s="28">
        <f t="shared" si="2"/>
        <v>4901.6000000000004</v>
      </c>
      <c r="I32" s="28">
        <f t="shared" si="3"/>
        <v>14480.36</v>
      </c>
      <c r="J32" s="21">
        <f t="shared" si="4"/>
        <v>2.954210869920026</v>
      </c>
      <c r="K32" s="2"/>
      <c r="L32" s="2"/>
      <c r="M32" s="85"/>
      <c r="N32" s="31"/>
      <c r="O32" s="31"/>
    </row>
    <row r="33" spans="1:20" x14ac:dyDescent="0.25">
      <c r="A33" s="2" t="s">
        <v>40</v>
      </c>
      <c r="B33" s="28">
        <v>68</v>
      </c>
      <c r="C33" s="28">
        <v>0</v>
      </c>
      <c r="D33" s="21">
        <f t="shared" si="0"/>
        <v>0</v>
      </c>
      <c r="E33" s="28">
        <v>0</v>
      </c>
      <c r="F33" s="28">
        <v>0</v>
      </c>
      <c r="G33" s="21">
        <v>0</v>
      </c>
      <c r="H33" s="28">
        <f t="shared" si="2"/>
        <v>68</v>
      </c>
      <c r="I33" s="28">
        <f t="shared" si="3"/>
        <v>0</v>
      </c>
      <c r="J33" s="21">
        <f t="shared" si="4"/>
        <v>0</v>
      </c>
      <c r="K33" s="2"/>
      <c r="L33" s="2"/>
      <c r="M33" s="85"/>
      <c r="N33" s="31"/>
      <c r="O33" s="31"/>
    </row>
    <row r="34" spans="1:20" s="43" customFormat="1" ht="15.75" x14ac:dyDescent="0.25">
      <c r="A34" s="1" t="s">
        <v>41</v>
      </c>
      <c r="B34" s="36">
        <f>SUM(B5:B33)</f>
        <v>102088</v>
      </c>
      <c r="C34" s="36">
        <f>SUM(C5:C33)</f>
        <v>1083871.6200000001</v>
      </c>
      <c r="D34" s="37">
        <f>C34/B34</f>
        <v>10.617032560144191</v>
      </c>
      <c r="E34" s="36">
        <f>SUM(E5:E33)</f>
        <v>511758.25</v>
      </c>
      <c r="F34" s="36">
        <f>SUM(F5:F33)</f>
        <v>278874</v>
      </c>
      <c r="G34" s="37">
        <f t="shared" si="1"/>
        <v>0.54493308119605299</v>
      </c>
      <c r="H34" s="36">
        <f>SUM(H5:H33)</f>
        <v>613846.25000000012</v>
      </c>
      <c r="I34" s="36">
        <f>SUM(I5:I33)</f>
        <v>1362745.6200000003</v>
      </c>
      <c r="J34" s="37">
        <f t="shared" si="4"/>
        <v>2.2200113139080022</v>
      </c>
      <c r="K34" s="1"/>
      <c r="L34" s="38"/>
      <c r="M34" s="85"/>
      <c r="N34"/>
      <c r="O34"/>
      <c r="P34"/>
      <c r="Q34"/>
      <c r="R34"/>
      <c r="S34"/>
      <c r="T34"/>
    </row>
    <row r="35" spans="1:20" x14ac:dyDescent="0.25">
      <c r="M35" s="85"/>
    </row>
  </sheetData>
  <mergeCells count="1">
    <mergeCell ref="A3:A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workbookViewId="0">
      <selection activeCell="H18" sqref="H18:I18"/>
    </sheetView>
  </sheetViews>
  <sheetFormatPr defaultRowHeight="15" x14ac:dyDescent="0.25"/>
  <cols>
    <col min="1" max="1" width="18.7109375" bestFit="1" customWidth="1"/>
    <col min="2" max="2" width="12.85546875" customWidth="1"/>
    <col min="3" max="3" width="11.5703125" customWidth="1"/>
    <col min="4" max="4" width="10.85546875" customWidth="1"/>
    <col min="5" max="5" width="11" customWidth="1"/>
    <col min="6" max="6" width="12.85546875" customWidth="1"/>
    <col min="7" max="7" width="9.28515625" customWidth="1"/>
    <col min="8" max="8" width="10.140625" bestFit="1" customWidth="1"/>
    <col min="9" max="9" width="12.85546875" customWidth="1"/>
    <col min="10" max="11" width="10.140625" customWidth="1"/>
  </cols>
  <sheetData>
    <row r="2" spans="1:12" ht="31.5" x14ac:dyDescent="0.25">
      <c r="A2" s="101" t="s">
        <v>42</v>
      </c>
      <c r="B2" s="17" t="s">
        <v>43</v>
      </c>
      <c r="C2" s="17" t="s">
        <v>44</v>
      </c>
      <c r="D2" s="22" t="s">
        <v>45</v>
      </c>
      <c r="E2" s="17" t="s">
        <v>46</v>
      </c>
      <c r="F2" s="17" t="s">
        <v>47</v>
      </c>
      <c r="G2" s="22" t="s">
        <v>45</v>
      </c>
      <c r="H2" s="17" t="s">
        <v>48</v>
      </c>
      <c r="I2" s="17" t="s">
        <v>49</v>
      </c>
      <c r="J2" s="22" t="s">
        <v>45</v>
      </c>
    </row>
    <row r="3" spans="1:12" ht="31.5" x14ac:dyDescent="0.25">
      <c r="A3" s="101"/>
      <c r="B3" s="17" t="s">
        <v>50</v>
      </c>
      <c r="C3" s="17" t="s">
        <v>51</v>
      </c>
      <c r="D3" s="17" t="s">
        <v>52</v>
      </c>
      <c r="E3" s="17" t="s">
        <v>50</v>
      </c>
      <c r="F3" s="17" t="s">
        <v>51</v>
      </c>
      <c r="G3" s="17" t="s">
        <v>52</v>
      </c>
      <c r="H3" s="17" t="s">
        <v>50</v>
      </c>
      <c r="I3" s="17" t="s">
        <v>51</v>
      </c>
      <c r="J3" s="17" t="s">
        <v>52</v>
      </c>
    </row>
    <row r="4" spans="1:12" x14ac:dyDescent="0.25">
      <c r="A4" s="2" t="s">
        <v>0</v>
      </c>
      <c r="B4" s="3">
        <v>100</v>
      </c>
      <c r="C4" s="3">
        <v>400</v>
      </c>
      <c r="D4" s="24">
        <f>C4/B4</f>
        <v>4</v>
      </c>
      <c r="E4" s="3">
        <v>100</v>
      </c>
      <c r="F4" s="3">
        <v>450</v>
      </c>
      <c r="G4" s="24">
        <f>F4/E4</f>
        <v>4.5</v>
      </c>
      <c r="H4" s="3">
        <f>B4+E4</f>
        <v>200</v>
      </c>
      <c r="I4" s="3">
        <f>C4+F4</f>
        <v>850</v>
      </c>
      <c r="J4" s="23">
        <f>I4/H4</f>
        <v>4.25</v>
      </c>
      <c r="K4" s="45">
        <f>C4*1000/90</f>
        <v>4444.4444444444443</v>
      </c>
      <c r="L4" s="58">
        <f>K4/B4</f>
        <v>44.444444444444443</v>
      </c>
    </row>
    <row r="5" spans="1:12" x14ac:dyDescent="0.25">
      <c r="A5" s="2" t="s">
        <v>2</v>
      </c>
      <c r="B5" s="3">
        <v>30</v>
      </c>
      <c r="C5" s="3">
        <v>90</v>
      </c>
      <c r="D5" s="24">
        <f t="shared" ref="D5:D18" si="0">C5/B5</f>
        <v>3</v>
      </c>
      <c r="E5" s="3">
        <v>0</v>
      </c>
      <c r="F5" s="3">
        <v>0</v>
      </c>
      <c r="G5" s="24">
        <v>0</v>
      </c>
      <c r="H5" s="3">
        <f t="shared" ref="H5:H17" si="1">B5+E5</f>
        <v>30</v>
      </c>
      <c r="I5" s="3">
        <f t="shared" ref="I5:I17" si="2">C5+F5</f>
        <v>90</v>
      </c>
      <c r="J5" s="23">
        <f t="shared" ref="J5:J18" si="3">I5/H5</f>
        <v>3</v>
      </c>
      <c r="K5" s="45">
        <f t="shared" ref="K5:K17" si="4">C5*1000/90</f>
        <v>1000</v>
      </c>
      <c r="L5" s="58">
        <f t="shared" ref="L5:L17" si="5">K5/B5</f>
        <v>33.333333333333336</v>
      </c>
    </row>
    <row r="6" spans="1:12" x14ac:dyDescent="0.25">
      <c r="A6" s="2" t="s">
        <v>4</v>
      </c>
      <c r="B6" s="3">
        <v>415</v>
      </c>
      <c r="C6" s="3">
        <v>837</v>
      </c>
      <c r="D6" s="24">
        <f t="shared" si="0"/>
        <v>2.0168674698795179</v>
      </c>
      <c r="E6" s="3">
        <v>0</v>
      </c>
      <c r="F6" s="3">
        <v>0</v>
      </c>
      <c r="G6" s="24">
        <v>0</v>
      </c>
      <c r="H6" s="3">
        <f t="shared" si="1"/>
        <v>415</v>
      </c>
      <c r="I6" s="3">
        <f t="shared" si="2"/>
        <v>837</v>
      </c>
      <c r="J6" s="23">
        <f t="shared" si="3"/>
        <v>2.0168674698795179</v>
      </c>
      <c r="K6" s="45">
        <f t="shared" si="4"/>
        <v>9300</v>
      </c>
      <c r="L6" s="58">
        <f t="shared" si="5"/>
        <v>22.409638554216869</v>
      </c>
    </row>
    <row r="7" spans="1:12" x14ac:dyDescent="0.25">
      <c r="A7" s="2" t="s">
        <v>18</v>
      </c>
      <c r="B7" s="3">
        <v>4126</v>
      </c>
      <c r="C7" s="3">
        <v>10109</v>
      </c>
      <c r="D7" s="24">
        <f t="shared" si="0"/>
        <v>2.4500727096461463</v>
      </c>
      <c r="E7" s="3">
        <v>287</v>
      </c>
      <c r="F7" s="3">
        <v>1333</v>
      </c>
      <c r="G7" s="24">
        <f t="shared" ref="G7" si="6">F7/E7</f>
        <v>4.6445993031358883</v>
      </c>
      <c r="H7" s="3">
        <f t="shared" si="1"/>
        <v>4413</v>
      </c>
      <c r="I7" s="3">
        <f t="shared" si="2"/>
        <v>11442</v>
      </c>
      <c r="J7" s="23">
        <f t="shared" si="3"/>
        <v>2.5927940176750508</v>
      </c>
      <c r="K7" s="45">
        <f t="shared" si="4"/>
        <v>112322.22222222222</v>
      </c>
      <c r="L7" s="58">
        <f t="shared" si="5"/>
        <v>27.223030107179405</v>
      </c>
    </row>
    <row r="8" spans="1:12" x14ac:dyDescent="0.25">
      <c r="A8" s="2" t="s">
        <v>21</v>
      </c>
      <c r="B8" s="3">
        <v>17</v>
      </c>
      <c r="C8" s="3">
        <v>33</v>
      </c>
      <c r="D8" s="24">
        <f t="shared" si="0"/>
        <v>1.9411764705882353</v>
      </c>
      <c r="E8" s="3">
        <v>14</v>
      </c>
      <c r="F8" s="3">
        <v>23</v>
      </c>
      <c r="G8" s="24">
        <f t="shared" ref="G8:G18" si="7">F8/E8</f>
        <v>1.6428571428571428</v>
      </c>
      <c r="H8" s="3">
        <f t="shared" si="1"/>
        <v>31</v>
      </c>
      <c r="I8" s="3">
        <f t="shared" si="2"/>
        <v>56</v>
      </c>
      <c r="J8" s="23">
        <f t="shared" si="3"/>
        <v>1.8064516129032258</v>
      </c>
      <c r="K8" s="45">
        <f t="shared" si="4"/>
        <v>366.66666666666669</v>
      </c>
      <c r="L8" s="58">
        <f t="shared" si="5"/>
        <v>21.568627450980394</v>
      </c>
    </row>
    <row r="9" spans="1:12" x14ac:dyDescent="0.25">
      <c r="A9" s="2" t="s">
        <v>22</v>
      </c>
      <c r="B9" s="56">
        <v>5530</v>
      </c>
      <c r="C9" s="56">
        <v>13936</v>
      </c>
      <c r="D9" s="24">
        <f t="shared" si="0"/>
        <v>2.5200723327305607</v>
      </c>
      <c r="E9" s="56">
        <v>4650</v>
      </c>
      <c r="F9" s="56">
        <v>35539</v>
      </c>
      <c r="G9" s="24">
        <f t="shared" si="7"/>
        <v>7.642795698924731</v>
      </c>
      <c r="H9" s="56">
        <f t="shared" si="1"/>
        <v>10180</v>
      </c>
      <c r="I9" s="56">
        <f t="shared" si="2"/>
        <v>49475</v>
      </c>
      <c r="J9" s="23">
        <f t="shared" si="3"/>
        <v>4.8600196463654228</v>
      </c>
      <c r="K9" s="45">
        <f t="shared" si="4"/>
        <v>154844.44444444444</v>
      </c>
      <c r="L9" s="58">
        <f t="shared" si="5"/>
        <v>28.000803697006226</v>
      </c>
    </row>
    <row r="10" spans="1:12" x14ac:dyDescent="0.25">
      <c r="A10" s="2" t="s">
        <v>26</v>
      </c>
      <c r="B10" s="3">
        <v>26161</v>
      </c>
      <c r="C10" s="3">
        <v>89537</v>
      </c>
      <c r="D10" s="24">
        <f t="shared" si="0"/>
        <v>3.4225373647796338</v>
      </c>
      <c r="E10" s="3">
        <v>10844</v>
      </c>
      <c r="F10" s="3">
        <v>31066</v>
      </c>
      <c r="G10" s="24">
        <f t="shared" si="7"/>
        <v>2.8648100331980819</v>
      </c>
      <c r="H10" s="3">
        <f t="shared" si="1"/>
        <v>37005</v>
      </c>
      <c r="I10" s="3">
        <f t="shared" si="2"/>
        <v>120603</v>
      </c>
      <c r="J10" s="23">
        <f t="shared" si="3"/>
        <v>3.2591001216051887</v>
      </c>
      <c r="K10" s="45">
        <f t="shared" si="4"/>
        <v>994855.5555555555</v>
      </c>
      <c r="L10" s="58">
        <f t="shared" si="5"/>
        <v>38.028192941995933</v>
      </c>
    </row>
    <row r="11" spans="1:12" x14ac:dyDescent="0.25">
      <c r="A11" s="2" t="s">
        <v>28</v>
      </c>
      <c r="B11" s="3">
        <v>60083</v>
      </c>
      <c r="C11" s="3">
        <v>168157</v>
      </c>
      <c r="D11" s="24">
        <f t="shared" si="0"/>
        <v>2.7987450693207729</v>
      </c>
      <c r="E11" s="3">
        <v>9380</v>
      </c>
      <c r="F11" s="3">
        <v>36056</v>
      </c>
      <c r="G11" s="24">
        <f t="shared" si="7"/>
        <v>3.8439232409381665</v>
      </c>
      <c r="H11" s="3">
        <f t="shared" si="1"/>
        <v>69463</v>
      </c>
      <c r="I11" s="3">
        <f t="shared" si="2"/>
        <v>204213</v>
      </c>
      <c r="J11" s="23">
        <f t="shared" si="3"/>
        <v>2.9398816636194809</v>
      </c>
      <c r="K11" s="45">
        <f t="shared" si="4"/>
        <v>1868411.111111111</v>
      </c>
      <c r="L11" s="58">
        <f t="shared" si="5"/>
        <v>31.097167436897475</v>
      </c>
    </row>
    <row r="12" spans="1:12" x14ac:dyDescent="0.25">
      <c r="A12" s="2" t="s">
        <v>29</v>
      </c>
      <c r="B12" s="3">
        <v>339</v>
      </c>
      <c r="C12" s="3">
        <v>612</v>
      </c>
      <c r="D12" s="24">
        <f t="shared" si="0"/>
        <v>1.8053097345132743</v>
      </c>
      <c r="E12" s="3">
        <v>241</v>
      </c>
      <c r="F12" s="3">
        <v>442</v>
      </c>
      <c r="G12" s="24">
        <f t="shared" si="7"/>
        <v>1.8340248962655601</v>
      </c>
      <c r="H12" s="3">
        <f t="shared" si="1"/>
        <v>580</v>
      </c>
      <c r="I12" s="3">
        <f t="shared" si="2"/>
        <v>1054</v>
      </c>
      <c r="J12" s="23">
        <f t="shared" si="3"/>
        <v>1.8172413793103448</v>
      </c>
      <c r="K12" s="45">
        <f t="shared" si="4"/>
        <v>6800</v>
      </c>
      <c r="L12" s="58">
        <f t="shared" si="5"/>
        <v>20.058997050147493</v>
      </c>
    </row>
    <row r="13" spans="1:12" x14ac:dyDescent="0.25">
      <c r="A13" s="2" t="s">
        <v>30</v>
      </c>
      <c r="B13" s="3">
        <v>3000</v>
      </c>
      <c r="C13" s="3">
        <v>7313</v>
      </c>
      <c r="D13" s="24">
        <f t="shared" si="0"/>
        <v>2.4376666666666669</v>
      </c>
      <c r="E13" s="3">
        <v>100</v>
      </c>
      <c r="F13" s="3">
        <v>270</v>
      </c>
      <c r="G13" s="24">
        <f t="shared" si="7"/>
        <v>2.7</v>
      </c>
      <c r="H13" s="3">
        <f t="shared" si="1"/>
        <v>3100</v>
      </c>
      <c r="I13" s="3">
        <f t="shared" si="2"/>
        <v>7583</v>
      </c>
      <c r="J13" s="23">
        <f t="shared" si="3"/>
        <v>2.4461290322580647</v>
      </c>
      <c r="K13" s="45">
        <f t="shared" si="4"/>
        <v>81255.555555555562</v>
      </c>
      <c r="L13" s="58">
        <f t="shared" si="5"/>
        <v>27.085185185185189</v>
      </c>
    </row>
    <row r="14" spans="1:12" x14ac:dyDescent="0.25">
      <c r="A14" s="2" t="s">
        <v>31</v>
      </c>
      <c r="B14" s="3">
        <v>1296</v>
      </c>
      <c r="C14" s="3">
        <v>2799</v>
      </c>
      <c r="D14" s="24">
        <f t="shared" si="0"/>
        <v>2.1597222222222223</v>
      </c>
      <c r="E14" s="3">
        <v>1404</v>
      </c>
      <c r="F14" s="3">
        <v>3033</v>
      </c>
      <c r="G14" s="24">
        <f t="shared" si="7"/>
        <v>2.1602564102564101</v>
      </c>
      <c r="H14" s="3">
        <f t="shared" si="1"/>
        <v>2700</v>
      </c>
      <c r="I14" s="3">
        <f t="shared" si="2"/>
        <v>5832</v>
      </c>
      <c r="J14" s="23">
        <f t="shared" si="3"/>
        <v>2.16</v>
      </c>
      <c r="K14" s="45">
        <f t="shared" si="4"/>
        <v>31100</v>
      </c>
      <c r="L14" s="58">
        <f t="shared" si="5"/>
        <v>23.996913580246915</v>
      </c>
    </row>
    <row r="15" spans="1:12" x14ac:dyDescent="0.25">
      <c r="A15" s="2" t="s">
        <v>32</v>
      </c>
      <c r="B15" s="3">
        <v>250</v>
      </c>
      <c r="C15" s="3">
        <v>312</v>
      </c>
      <c r="D15" s="24">
        <f t="shared" si="0"/>
        <v>1.248</v>
      </c>
      <c r="E15" s="3">
        <v>50</v>
      </c>
      <c r="F15" s="3">
        <v>66</v>
      </c>
      <c r="G15" s="24">
        <f t="shared" si="7"/>
        <v>1.32</v>
      </c>
      <c r="H15" s="3">
        <f t="shared" si="1"/>
        <v>300</v>
      </c>
      <c r="I15" s="3">
        <f t="shared" si="2"/>
        <v>378</v>
      </c>
      <c r="J15" s="23">
        <f t="shared" si="3"/>
        <v>1.26</v>
      </c>
      <c r="K15" s="45">
        <f t="shared" si="4"/>
        <v>3466.6666666666665</v>
      </c>
      <c r="L15" s="58">
        <f t="shared" si="5"/>
        <v>13.866666666666665</v>
      </c>
    </row>
    <row r="16" spans="1:12" x14ac:dyDescent="0.25">
      <c r="A16" s="2" t="s">
        <v>37</v>
      </c>
      <c r="B16" s="3">
        <v>280</v>
      </c>
      <c r="C16" s="3">
        <v>474</v>
      </c>
      <c r="D16" s="24">
        <f t="shared" si="0"/>
        <v>1.6928571428571428</v>
      </c>
      <c r="E16" s="3">
        <v>100</v>
      </c>
      <c r="F16" s="3">
        <v>180</v>
      </c>
      <c r="G16" s="24">
        <f t="shared" si="7"/>
        <v>1.8</v>
      </c>
      <c r="H16" s="3">
        <f t="shared" si="1"/>
        <v>380</v>
      </c>
      <c r="I16" s="3">
        <f t="shared" si="2"/>
        <v>654</v>
      </c>
      <c r="J16" s="23">
        <f t="shared" si="3"/>
        <v>1.7210526315789474</v>
      </c>
      <c r="K16" s="45">
        <f t="shared" si="4"/>
        <v>5266.666666666667</v>
      </c>
      <c r="L16" s="58">
        <f t="shared" si="5"/>
        <v>18.80952380952381</v>
      </c>
    </row>
    <row r="17" spans="1:12" x14ac:dyDescent="0.25">
      <c r="A17" s="2" t="s">
        <v>38</v>
      </c>
      <c r="B17" s="3">
        <v>16440</v>
      </c>
      <c r="C17" s="3">
        <v>37672</v>
      </c>
      <c r="D17" s="24">
        <f t="shared" si="0"/>
        <v>2.2914841849148417</v>
      </c>
      <c r="E17" s="3">
        <v>0</v>
      </c>
      <c r="F17" s="3">
        <v>0</v>
      </c>
      <c r="G17" s="24">
        <v>0</v>
      </c>
      <c r="H17" s="3">
        <f t="shared" si="1"/>
        <v>16440</v>
      </c>
      <c r="I17" s="3">
        <f t="shared" si="2"/>
        <v>37672</v>
      </c>
      <c r="J17" s="23">
        <f t="shared" si="3"/>
        <v>2.2914841849148417</v>
      </c>
      <c r="K17" s="45">
        <f t="shared" si="4"/>
        <v>418577.77777777775</v>
      </c>
      <c r="L17" s="58">
        <f t="shared" si="5"/>
        <v>25.460935387942687</v>
      </c>
    </row>
    <row r="18" spans="1:12" s="50" customFormat="1" ht="15.75" x14ac:dyDescent="0.25">
      <c r="A18" s="38" t="s">
        <v>41</v>
      </c>
      <c r="B18" s="54">
        <f>SUM(B4:B17)</f>
        <v>118067</v>
      </c>
      <c r="C18" s="54">
        <f>SUM(C4:C17)</f>
        <v>332281</v>
      </c>
      <c r="D18" s="25">
        <f t="shared" si="0"/>
        <v>2.8143427037190749</v>
      </c>
      <c r="E18" s="54">
        <f>SUM(E4:E17)</f>
        <v>27170</v>
      </c>
      <c r="F18" s="54">
        <f>SUM(F4:F17)</f>
        <v>108458</v>
      </c>
      <c r="G18" s="25">
        <f t="shared" si="7"/>
        <v>3.9918292234081707</v>
      </c>
      <c r="H18" s="54">
        <f>SUM(H4:H17)</f>
        <v>145237</v>
      </c>
      <c r="I18" s="54">
        <f>SUM(I4:I17)</f>
        <v>440739</v>
      </c>
      <c r="J18" s="53">
        <f t="shared" si="3"/>
        <v>3.0346192774568466</v>
      </c>
    </row>
    <row r="19" spans="1:12" x14ac:dyDescent="0.25">
      <c r="C19" s="30">
        <f>C18*1000/90</f>
        <v>3692011.111111111</v>
      </c>
      <c r="F19" s="30">
        <f>F18*1000/90</f>
        <v>1205088.888888889</v>
      </c>
      <c r="I19" s="30">
        <f>I18*1000/90</f>
        <v>4897100</v>
      </c>
    </row>
    <row r="20" spans="1:12" x14ac:dyDescent="0.25">
      <c r="B20" s="56"/>
      <c r="C20" s="56"/>
    </row>
  </sheetData>
  <mergeCells count="1">
    <mergeCell ref="A2:A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9"/>
  <sheetViews>
    <sheetView workbookViewId="0">
      <selection activeCell="H18" sqref="H18:I18"/>
    </sheetView>
  </sheetViews>
  <sheetFormatPr defaultRowHeight="15" x14ac:dyDescent="0.25"/>
  <cols>
    <col min="1" max="1" width="14.5703125" customWidth="1"/>
    <col min="2" max="2" width="10.140625" customWidth="1"/>
    <col min="3" max="3" width="15" customWidth="1"/>
    <col min="4" max="5" width="9.140625" customWidth="1"/>
    <col min="6" max="6" width="13.28515625" customWidth="1"/>
    <col min="7" max="7" width="9.140625" customWidth="1"/>
    <col min="8" max="8" width="11.140625" customWidth="1"/>
    <col min="9" max="9" width="12.42578125" customWidth="1"/>
    <col min="11" max="11" width="14.85546875" customWidth="1"/>
    <col min="18" max="18" width="9.140625" customWidth="1"/>
    <col min="19" max="19" width="14.85546875" customWidth="1"/>
    <col min="20" max="20" width="13.140625" customWidth="1"/>
    <col min="21" max="21" width="11.42578125" customWidth="1"/>
    <col min="22" max="22" width="12.140625" customWidth="1"/>
  </cols>
  <sheetData>
    <row r="2" spans="1:13" x14ac:dyDescent="0.25">
      <c r="A2" s="1" t="s">
        <v>42</v>
      </c>
      <c r="B2" s="1" t="s">
        <v>43</v>
      </c>
      <c r="C2" s="1" t="s">
        <v>44</v>
      </c>
      <c r="D2" s="1" t="s">
        <v>45</v>
      </c>
      <c r="E2" s="1" t="s">
        <v>46</v>
      </c>
      <c r="F2" s="1" t="s">
        <v>47</v>
      </c>
      <c r="G2" s="1" t="s">
        <v>45</v>
      </c>
      <c r="H2" s="1" t="s">
        <v>48</v>
      </c>
      <c r="I2" s="1" t="s">
        <v>49</v>
      </c>
      <c r="J2" s="1" t="s">
        <v>45</v>
      </c>
    </row>
    <row r="3" spans="1:13" x14ac:dyDescent="0.25">
      <c r="A3" s="2"/>
      <c r="B3" s="1" t="s">
        <v>50</v>
      </c>
      <c r="C3" s="1" t="s">
        <v>51</v>
      </c>
      <c r="D3" s="1" t="s">
        <v>52</v>
      </c>
      <c r="E3" s="1" t="s">
        <v>50</v>
      </c>
      <c r="F3" s="1" t="s">
        <v>51</v>
      </c>
      <c r="G3" s="1" t="s">
        <v>52</v>
      </c>
      <c r="H3" s="1" t="s">
        <v>50</v>
      </c>
      <c r="I3" s="1" t="s">
        <v>51</v>
      </c>
      <c r="J3" s="1" t="s">
        <v>52</v>
      </c>
    </row>
    <row r="4" spans="1:13" x14ac:dyDescent="0.25">
      <c r="A4" s="2" t="s">
        <v>0</v>
      </c>
      <c r="B4" s="3">
        <v>59</v>
      </c>
      <c r="C4" s="3">
        <v>265.5</v>
      </c>
      <c r="D4" s="21">
        <f>C4/B4</f>
        <v>4.5</v>
      </c>
      <c r="E4" s="2">
        <v>0</v>
      </c>
      <c r="F4" s="2">
        <v>0</v>
      </c>
      <c r="G4" s="2">
        <v>0</v>
      </c>
      <c r="H4" s="3">
        <f>B4+E4</f>
        <v>59</v>
      </c>
      <c r="I4" s="3">
        <f>C4+F4</f>
        <v>265.5</v>
      </c>
      <c r="J4" s="21">
        <f>I4/H4</f>
        <v>4.5</v>
      </c>
      <c r="K4" s="2"/>
      <c r="L4" s="47"/>
      <c r="M4" s="46"/>
    </row>
    <row r="5" spans="1:13" x14ac:dyDescent="0.25">
      <c r="A5" s="2" t="s">
        <v>2</v>
      </c>
      <c r="B5" s="3">
        <v>30</v>
      </c>
      <c r="C5" s="3">
        <v>90</v>
      </c>
      <c r="D5" s="21">
        <f t="shared" ref="D5:D18" si="0">C5/B5</f>
        <v>3</v>
      </c>
      <c r="E5" s="2">
        <v>0</v>
      </c>
      <c r="F5" s="2">
        <v>0</v>
      </c>
      <c r="G5" s="2">
        <v>0</v>
      </c>
      <c r="H5" s="3">
        <f t="shared" ref="H5:H17" si="1">B5+E5</f>
        <v>30</v>
      </c>
      <c r="I5" s="3">
        <f t="shared" ref="I5:I17" si="2">C5+F5</f>
        <v>90</v>
      </c>
      <c r="J5" s="21">
        <f t="shared" ref="J5:J18" si="3">I5/H5</f>
        <v>3</v>
      </c>
      <c r="K5" s="2"/>
      <c r="L5" s="47"/>
      <c r="M5" s="46"/>
    </row>
    <row r="6" spans="1:13" x14ac:dyDescent="0.25">
      <c r="A6" s="2" t="s">
        <v>4</v>
      </c>
      <c r="B6" s="3">
        <v>435</v>
      </c>
      <c r="C6" s="3">
        <v>849</v>
      </c>
      <c r="D6" s="21">
        <f t="shared" si="0"/>
        <v>1.9517241379310344</v>
      </c>
      <c r="E6" s="2">
        <v>0</v>
      </c>
      <c r="F6" s="2">
        <v>0</v>
      </c>
      <c r="G6" s="2">
        <v>0</v>
      </c>
      <c r="H6" s="3">
        <f t="shared" si="1"/>
        <v>435</v>
      </c>
      <c r="I6" s="3">
        <f t="shared" si="2"/>
        <v>849</v>
      </c>
      <c r="J6" s="21">
        <f t="shared" si="3"/>
        <v>1.9517241379310344</v>
      </c>
      <c r="K6" s="2"/>
      <c r="L6" s="47"/>
      <c r="M6" s="46"/>
    </row>
    <row r="7" spans="1:13" x14ac:dyDescent="0.25">
      <c r="A7" s="2" t="s">
        <v>18</v>
      </c>
      <c r="B7" s="3">
        <v>4278</v>
      </c>
      <c r="C7" s="3">
        <v>12910</v>
      </c>
      <c r="D7" s="21">
        <f t="shared" si="0"/>
        <v>3.0177653108929405</v>
      </c>
      <c r="E7" s="2">
        <v>5078</v>
      </c>
      <c r="F7" s="2">
        <v>18924</v>
      </c>
      <c r="G7" s="21">
        <f t="shared" ref="G7:G18" si="4">F7/E7</f>
        <v>3.7266640409610083</v>
      </c>
      <c r="H7" s="3">
        <f t="shared" si="1"/>
        <v>9356</v>
      </c>
      <c r="I7" s="3">
        <f t="shared" si="2"/>
        <v>31834</v>
      </c>
      <c r="J7" s="21">
        <f t="shared" si="3"/>
        <v>3.4025224454895255</v>
      </c>
      <c r="K7" s="2"/>
      <c r="L7" s="47"/>
      <c r="M7" s="46"/>
    </row>
    <row r="8" spans="1:13" x14ac:dyDescent="0.25">
      <c r="A8" s="2" t="s">
        <v>21</v>
      </c>
      <c r="B8" s="3">
        <v>8</v>
      </c>
      <c r="C8" s="3">
        <v>12</v>
      </c>
      <c r="D8" s="21">
        <f t="shared" si="0"/>
        <v>1.5</v>
      </c>
      <c r="E8" s="2">
        <v>0</v>
      </c>
      <c r="F8" s="2">
        <v>0</v>
      </c>
      <c r="G8" s="21">
        <v>0</v>
      </c>
      <c r="H8" s="3">
        <f t="shared" si="1"/>
        <v>8</v>
      </c>
      <c r="I8" s="3">
        <f t="shared" si="2"/>
        <v>12</v>
      </c>
      <c r="J8" s="21">
        <f t="shared" si="3"/>
        <v>1.5</v>
      </c>
      <c r="K8" s="2"/>
      <c r="L8" s="47"/>
      <c r="M8" s="46"/>
    </row>
    <row r="9" spans="1:13" x14ac:dyDescent="0.25">
      <c r="A9" s="2" t="s">
        <v>22</v>
      </c>
      <c r="B9" s="3">
        <v>5120</v>
      </c>
      <c r="C9" s="3">
        <v>16600</v>
      </c>
      <c r="D9" s="21">
        <f t="shared" si="0"/>
        <v>3.2421875</v>
      </c>
      <c r="E9" s="2">
        <v>4650</v>
      </c>
      <c r="F9" s="2">
        <v>14025</v>
      </c>
      <c r="G9" s="21">
        <f t="shared" si="4"/>
        <v>3.0161290322580645</v>
      </c>
      <c r="H9" s="3">
        <f t="shared" si="1"/>
        <v>9770</v>
      </c>
      <c r="I9" s="3">
        <f t="shared" si="2"/>
        <v>30625</v>
      </c>
      <c r="J9" s="21">
        <f t="shared" si="3"/>
        <v>3.1345957011258956</v>
      </c>
      <c r="K9" s="2"/>
      <c r="L9" s="47"/>
      <c r="M9" s="46"/>
    </row>
    <row r="10" spans="1:13" x14ac:dyDescent="0.25">
      <c r="A10" s="2" t="s">
        <v>26</v>
      </c>
      <c r="B10" s="3">
        <v>28899</v>
      </c>
      <c r="C10" s="3">
        <v>106783.2</v>
      </c>
      <c r="D10" s="21">
        <f t="shared" si="0"/>
        <v>3.6950482715664901</v>
      </c>
      <c r="E10" s="2">
        <v>10226</v>
      </c>
      <c r="F10" s="2">
        <v>28255</v>
      </c>
      <c r="G10" s="21">
        <f t="shared" si="4"/>
        <v>2.7630549579503225</v>
      </c>
      <c r="H10" s="3">
        <f t="shared" si="1"/>
        <v>39125</v>
      </c>
      <c r="I10" s="3">
        <f t="shared" si="2"/>
        <v>135038.20000000001</v>
      </c>
      <c r="J10" s="21">
        <f t="shared" si="3"/>
        <v>3.4514555910543132</v>
      </c>
      <c r="K10" s="2"/>
      <c r="L10" s="47"/>
      <c r="M10" s="46"/>
    </row>
    <row r="11" spans="1:13" x14ac:dyDescent="0.25">
      <c r="A11" s="2" t="s">
        <v>28</v>
      </c>
      <c r="B11" s="3">
        <v>63180</v>
      </c>
      <c r="C11" s="3">
        <v>116587</v>
      </c>
      <c r="D11" s="21">
        <f t="shared" si="0"/>
        <v>1.8453149730927509</v>
      </c>
      <c r="E11" s="2">
        <v>4955</v>
      </c>
      <c r="F11" s="2">
        <v>15586</v>
      </c>
      <c r="G11" s="21">
        <f t="shared" si="4"/>
        <v>3.1455095862764884</v>
      </c>
      <c r="H11" s="3">
        <f t="shared" si="1"/>
        <v>68135</v>
      </c>
      <c r="I11" s="3">
        <f t="shared" si="2"/>
        <v>132173</v>
      </c>
      <c r="J11" s="21">
        <f t="shared" si="3"/>
        <v>1.9398693769721875</v>
      </c>
      <c r="K11" s="2"/>
      <c r="L11" s="47"/>
      <c r="M11" s="46"/>
    </row>
    <row r="12" spans="1:13" x14ac:dyDescent="0.25">
      <c r="A12" s="2" t="s">
        <v>29</v>
      </c>
      <c r="B12" s="3">
        <v>638</v>
      </c>
      <c r="C12" s="3">
        <v>1108</v>
      </c>
      <c r="D12" s="21">
        <f t="shared" si="0"/>
        <v>1.7366771159874608</v>
      </c>
      <c r="E12" s="2">
        <v>251</v>
      </c>
      <c r="F12" s="2">
        <v>399</v>
      </c>
      <c r="G12" s="21">
        <f t="shared" si="4"/>
        <v>1.5896414342629481</v>
      </c>
      <c r="H12" s="3">
        <f t="shared" si="1"/>
        <v>889</v>
      </c>
      <c r="I12" s="3">
        <f t="shared" si="2"/>
        <v>1507</v>
      </c>
      <c r="J12" s="21">
        <f t="shared" si="3"/>
        <v>1.6951631046119235</v>
      </c>
      <c r="K12" s="2"/>
      <c r="L12" s="47"/>
      <c r="M12" s="46"/>
    </row>
    <row r="13" spans="1:13" x14ac:dyDescent="0.25">
      <c r="A13" s="2" t="s">
        <v>30</v>
      </c>
      <c r="B13" s="3">
        <v>3520</v>
      </c>
      <c r="C13" s="3">
        <v>8775</v>
      </c>
      <c r="D13" s="21">
        <f t="shared" si="0"/>
        <v>2.4928977272727271</v>
      </c>
      <c r="E13" s="2">
        <v>100</v>
      </c>
      <c r="F13" s="2">
        <v>270</v>
      </c>
      <c r="G13" s="21">
        <f t="shared" si="4"/>
        <v>2.7</v>
      </c>
      <c r="H13" s="3">
        <f t="shared" si="1"/>
        <v>3620</v>
      </c>
      <c r="I13" s="3">
        <f t="shared" si="2"/>
        <v>9045</v>
      </c>
      <c r="J13" s="21">
        <f t="shared" si="3"/>
        <v>2.4986187845303869</v>
      </c>
      <c r="K13" s="2"/>
      <c r="L13" s="47"/>
      <c r="M13" s="46"/>
    </row>
    <row r="14" spans="1:13" x14ac:dyDescent="0.25">
      <c r="A14" s="2" t="s">
        <v>31</v>
      </c>
      <c r="B14" s="3">
        <v>1910</v>
      </c>
      <c r="C14" s="3">
        <v>4126</v>
      </c>
      <c r="D14" s="21">
        <f t="shared" si="0"/>
        <v>2.1602094240837695</v>
      </c>
      <c r="E14" s="2">
        <v>2139</v>
      </c>
      <c r="F14" s="2">
        <v>3080</v>
      </c>
      <c r="G14" s="21">
        <f t="shared" si="4"/>
        <v>1.4399251986909771</v>
      </c>
      <c r="H14" s="3">
        <f t="shared" si="1"/>
        <v>4049</v>
      </c>
      <c r="I14" s="3">
        <f t="shared" si="2"/>
        <v>7206</v>
      </c>
      <c r="J14" s="21">
        <f t="shared" si="3"/>
        <v>1.7796986910348234</v>
      </c>
      <c r="K14" s="2"/>
      <c r="L14" s="47"/>
      <c r="M14" s="46"/>
    </row>
    <row r="15" spans="1:13" x14ac:dyDescent="0.25">
      <c r="A15" s="2" t="s">
        <v>32</v>
      </c>
      <c r="B15" s="3">
        <v>400</v>
      </c>
      <c r="C15" s="3">
        <v>820</v>
      </c>
      <c r="D15" s="21">
        <f t="shared" si="0"/>
        <v>2.0499999999999998</v>
      </c>
      <c r="E15" s="2">
        <v>0</v>
      </c>
      <c r="F15" s="2">
        <v>0</v>
      </c>
      <c r="G15" s="21">
        <v>0</v>
      </c>
      <c r="H15" s="3">
        <f t="shared" si="1"/>
        <v>400</v>
      </c>
      <c r="I15" s="3">
        <f t="shared" si="2"/>
        <v>820</v>
      </c>
      <c r="J15" s="21">
        <f t="shared" si="3"/>
        <v>2.0499999999999998</v>
      </c>
      <c r="K15" s="2"/>
      <c r="L15" s="47"/>
      <c r="M15" s="46"/>
    </row>
    <row r="16" spans="1:13" x14ac:dyDescent="0.25">
      <c r="A16" s="2" t="s">
        <v>37</v>
      </c>
      <c r="B16" s="3">
        <v>182</v>
      </c>
      <c r="C16" s="3">
        <v>526</v>
      </c>
      <c r="D16" s="21">
        <f t="shared" si="0"/>
        <v>2.8901098901098901</v>
      </c>
      <c r="E16" s="2">
        <v>194</v>
      </c>
      <c r="F16" s="2">
        <v>503</v>
      </c>
      <c r="G16" s="21">
        <f t="shared" si="4"/>
        <v>2.5927835051546393</v>
      </c>
      <c r="H16" s="3">
        <f t="shared" si="1"/>
        <v>376</v>
      </c>
      <c r="I16" s="3">
        <f t="shared" si="2"/>
        <v>1029</v>
      </c>
      <c r="J16" s="21">
        <f t="shared" si="3"/>
        <v>2.7367021276595747</v>
      </c>
      <c r="K16" s="2"/>
      <c r="L16" s="47"/>
      <c r="M16" s="46"/>
    </row>
    <row r="17" spans="1:24" ht="17.25" customHeight="1" x14ac:dyDescent="0.25">
      <c r="A17" s="2" t="s">
        <v>38</v>
      </c>
      <c r="B17" s="3">
        <v>16867</v>
      </c>
      <c r="C17" s="3">
        <v>44907</v>
      </c>
      <c r="D17" s="21">
        <f t="shared" si="0"/>
        <v>2.6624177387798662</v>
      </c>
      <c r="E17" s="2">
        <v>0</v>
      </c>
      <c r="F17" s="2">
        <v>0</v>
      </c>
      <c r="G17" s="21">
        <v>0</v>
      </c>
      <c r="H17" s="3">
        <f t="shared" si="1"/>
        <v>16867</v>
      </c>
      <c r="I17" s="3">
        <f t="shared" si="2"/>
        <v>44907</v>
      </c>
      <c r="J17" s="21">
        <f t="shared" si="3"/>
        <v>2.6624177387798662</v>
      </c>
      <c r="K17" s="2"/>
      <c r="L17" s="47"/>
      <c r="M17" s="46"/>
    </row>
    <row r="18" spans="1:24" s="50" customFormat="1" ht="15.75" x14ac:dyDescent="0.25">
      <c r="A18" s="38" t="s">
        <v>41</v>
      </c>
      <c r="B18" s="55">
        <v>125536</v>
      </c>
      <c r="C18" s="55">
        <v>314871.7</v>
      </c>
      <c r="D18" s="40">
        <f t="shared" si="0"/>
        <v>2.5082183596737191</v>
      </c>
      <c r="E18" s="38">
        <v>27611</v>
      </c>
      <c r="F18" s="38">
        <v>80363</v>
      </c>
      <c r="G18" s="40">
        <f t="shared" si="4"/>
        <v>2.9105428995690121</v>
      </c>
      <c r="H18" s="55">
        <f>SUM(H4:H17)</f>
        <v>153119</v>
      </c>
      <c r="I18" s="55">
        <f>SUM(I4:I17)</f>
        <v>395400.7</v>
      </c>
      <c r="J18" s="40">
        <f t="shared" si="3"/>
        <v>2.582309837446692</v>
      </c>
      <c r="L18"/>
      <c r="Q18"/>
      <c r="R18"/>
      <c r="S18"/>
      <c r="T18"/>
      <c r="U18"/>
      <c r="V18"/>
      <c r="W18"/>
      <c r="X18"/>
    </row>
    <row r="19" spans="1:24" x14ac:dyDescent="0.25">
      <c r="C19" s="30">
        <f>C18*1000/90</f>
        <v>3498574.4444444445</v>
      </c>
      <c r="F19" s="30">
        <f>F18*1000/90</f>
        <v>892922.22222222225</v>
      </c>
      <c r="I19" s="30">
        <f>I18*1000/90</f>
        <v>4393341.111111111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5"/>
  <sheetViews>
    <sheetView topLeftCell="A7" workbookViewId="0">
      <selection activeCell="A12" sqref="A12:XFD12"/>
    </sheetView>
  </sheetViews>
  <sheetFormatPr defaultRowHeight="15" x14ac:dyDescent="0.25"/>
  <cols>
    <col min="1" max="1" width="18.7109375" customWidth="1"/>
    <col min="2" max="2" width="12.7109375" customWidth="1"/>
    <col min="3" max="3" width="10.5703125" customWidth="1"/>
    <col min="4" max="4" width="9.5703125" customWidth="1"/>
    <col min="5" max="5" width="9" customWidth="1"/>
    <col min="6" max="6" width="10.5703125" customWidth="1"/>
    <col min="7" max="7" width="9.28515625" customWidth="1"/>
    <col min="8" max="8" width="12.28515625" customWidth="1"/>
    <col min="9" max="9" width="10.5703125" bestFit="1" customWidth="1"/>
    <col min="10" max="10" width="9.28515625" bestFit="1" customWidth="1"/>
    <col min="11" max="11" width="18.140625" customWidth="1"/>
    <col min="12" max="12" width="12.5703125" customWidth="1"/>
    <col min="14" max="14" width="12.5703125" customWidth="1"/>
  </cols>
  <sheetData>
    <row r="2" spans="1:28" x14ac:dyDescent="0.25">
      <c r="A2" s="1" t="s">
        <v>42</v>
      </c>
      <c r="B2" s="1" t="s">
        <v>43</v>
      </c>
      <c r="C2" s="1" t="s">
        <v>44</v>
      </c>
      <c r="D2" s="1" t="s">
        <v>45</v>
      </c>
      <c r="E2" s="1" t="s">
        <v>46</v>
      </c>
      <c r="F2" s="1" t="s">
        <v>47</v>
      </c>
      <c r="G2" s="1" t="s">
        <v>45</v>
      </c>
      <c r="H2" s="1" t="s">
        <v>48</v>
      </c>
      <c r="I2" s="1" t="s">
        <v>49</v>
      </c>
      <c r="J2" s="1" t="s">
        <v>45</v>
      </c>
    </row>
    <row r="3" spans="1:28" ht="15.75" thickBot="1" x14ac:dyDescent="0.3">
      <c r="A3" s="2"/>
      <c r="B3" s="1" t="s">
        <v>50</v>
      </c>
      <c r="C3" s="1" t="s">
        <v>51</v>
      </c>
      <c r="D3" s="1" t="s">
        <v>52</v>
      </c>
      <c r="E3" s="1" t="s">
        <v>50</v>
      </c>
      <c r="F3" s="1" t="s">
        <v>51</v>
      </c>
      <c r="G3" s="1" t="s">
        <v>52</v>
      </c>
      <c r="H3" s="26" t="s">
        <v>50</v>
      </c>
      <c r="I3" s="26" t="s">
        <v>51</v>
      </c>
      <c r="J3" s="26" t="s">
        <v>52</v>
      </c>
      <c r="K3" s="27"/>
      <c r="L3" s="61" t="s">
        <v>101</v>
      </c>
    </row>
    <row r="4" spans="1:28" ht="15.75" thickBot="1" x14ac:dyDescent="0.3">
      <c r="A4" s="2" t="s">
        <v>0</v>
      </c>
      <c r="B4" s="28">
        <v>151</v>
      </c>
      <c r="C4" s="28">
        <v>423</v>
      </c>
      <c r="D4" s="21">
        <f>C4/B4</f>
        <v>2.8013245033112582</v>
      </c>
      <c r="E4" s="28">
        <v>150</v>
      </c>
      <c r="F4" s="28">
        <v>420</v>
      </c>
      <c r="G4" s="21">
        <f>F4/E4</f>
        <v>2.8</v>
      </c>
      <c r="H4" s="28">
        <f>B4+E4</f>
        <v>301</v>
      </c>
      <c r="I4" s="28">
        <f>C4+F4</f>
        <v>843</v>
      </c>
      <c r="J4" s="21">
        <f>I4/H4</f>
        <v>2.8006644518272426</v>
      </c>
      <c r="K4" s="2"/>
      <c r="L4" s="108" t="s">
        <v>61</v>
      </c>
      <c r="M4" s="106">
        <v>2008</v>
      </c>
      <c r="N4" s="107"/>
      <c r="O4" s="106">
        <v>2009</v>
      </c>
      <c r="P4" s="107"/>
      <c r="Q4" s="106">
        <v>2010</v>
      </c>
      <c r="R4" s="107"/>
      <c r="S4" s="106">
        <v>2011</v>
      </c>
      <c r="T4" s="107"/>
      <c r="U4" s="106">
        <v>2012</v>
      </c>
      <c r="V4" s="107"/>
      <c r="W4" s="106">
        <v>2013</v>
      </c>
      <c r="X4" s="107"/>
      <c r="Y4" s="106">
        <v>2014</v>
      </c>
      <c r="Z4" s="107"/>
      <c r="AA4" s="106">
        <v>2015</v>
      </c>
      <c r="AB4" s="107"/>
    </row>
    <row r="5" spans="1:28" ht="15.75" thickBot="1" x14ac:dyDescent="0.3">
      <c r="A5" s="2" t="s">
        <v>2</v>
      </c>
      <c r="B5" s="28">
        <v>65</v>
      </c>
      <c r="C5" s="28">
        <v>112</v>
      </c>
      <c r="D5" s="21">
        <f t="shared" ref="D5:D24" si="0">C5/B5</f>
        <v>1.7230769230769232</v>
      </c>
      <c r="E5" s="28">
        <v>70</v>
      </c>
      <c r="F5" s="28">
        <v>99</v>
      </c>
      <c r="G5" s="21">
        <f t="shared" ref="G5:G25" si="1">F5/E5</f>
        <v>1.4142857142857144</v>
      </c>
      <c r="H5" s="28">
        <f t="shared" ref="H5:H24" si="2">B5+E5</f>
        <v>135</v>
      </c>
      <c r="I5" s="28">
        <f t="shared" ref="I5:I24" si="3">C5+F5</f>
        <v>211</v>
      </c>
      <c r="J5" s="21">
        <f t="shared" ref="J5:J24" si="4">I5/H5</f>
        <v>1.5629629629629629</v>
      </c>
      <c r="K5" s="2"/>
      <c r="L5" s="109"/>
      <c r="M5" s="62" t="s">
        <v>62</v>
      </c>
      <c r="N5" s="62" t="s">
        <v>63</v>
      </c>
      <c r="O5" s="62" t="s">
        <v>62</v>
      </c>
      <c r="P5" s="62" t="s">
        <v>63</v>
      </c>
      <c r="Q5" s="62" t="s">
        <v>62</v>
      </c>
      <c r="R5" s="62" t="s">
        <v>63</v>
      </c>
      <c r="S5" s="62" t="s">
        <v>62</v>
      </c>
      <c r="T5" s="62" t="s">
        <v>63</v>
      </c>
      <c r="U5" s="62" t="s">
        <v>62</v>
      </c>
      <c r="V5" s="62" t="s">
        <v>63</v>
      </c>
      <c r="W5" s="62" t="s">
        <v>62</v>
      </c>
      <c r="X5" s="62" t="s">
        <v>63</v>
      </c>
      <c r="Y5" s="62" t="s">
        <v>62</v>
      </c>
      <c r="Z5" s="62" t="s">
        <v>63</v>
      </c>
      <c r="AA5" s="62" t="s">
        <v>62</v>
      </c>
      <c r="AB5" s="62" t="s">
        <v>63</v>
      </c>
    </row>
    <row r="6" spans="1:28" ht="15.75" thickBot="1" x14ac:dyDescent="0.3">
      <c r="A6" s="2" t="s">
        <v>3</v>
      </c>
      <c r="B6" s="28">
        <v>722</v>
      </c>
      <c r="C6" s="28">
        <v>2520</v>
      </c>
      <c r="D6" s="21">
        <f t="shared" si="0"/>
        <v>3.4903047091412742</v>
      </c>
      <c r="E6" s="28">
        <v>706</v>
      </c>
      <c r="F6" s="28">
        <v>3195</v>
      </c>
      <c r="G6" s="21">
        <f t="shared" si="1"/>
        <v>4.525495750708215</v>
      </c>
      <c r="H6" s="28">
        <f t="shared" si="2"/>
        <v>1428</v>
      </c>
      <c r="I6" s="28">
        <f t="shared" si="3"/>
        <v>5715</v>
      </c>
      <c r="J6" s="21">
        <f t="shared" si="4"/>
        <v>4.0021008403361344</v>
      </c>
      <c r="K6" s="2"/>
      <c r="L6" s="63" t="s">
        <v>64</v>
      </c>
      <c r="M6" s="64">
        <v>7806</v>
      </c>
      <c r="N6" s="64">
        <v>38560</v>
      </c>
      <c r="O6" s="64">
        <v>7431</v>
      </c>
      <c r="P6" s="64">
        <v>52000</v>
      </c>
      <c r="Q6" s="64">
        <v>10526</v>
      </c>
      <c r="R6" s="64">
        <v>52000</v>
      </c>
      <c r="S6" s="64">
        <v>10629</v>
      </c>
      <c r="T6" s="64">
        <v>54000</v>
      </c>
      <c r="U6" s="64">
        <v>10629</v>
      </c>
      <c r="V6" s="64">
        <v>54670</v>
      </c>
      <c r="W6" s="64">
        <v>10629</v>
      </c>
      <c r="X6" s="64">
        <v>64672</v>
      </c>
      <c r="Y6" s="64">
        <v>10629</v>
      </c>
      <c r="Z6" s="64">
        <v>70416</v>
      </c>
      <c r="AA6" s="64">
        <v>10629</v>
      </c>
      <c r="AB6" s="64">
        <v>75296</v>
      </c>
    </row>
    <row r="7" spans="1:28" ht="15.75" thickBot="1" x14ac:dyDescent="0.3">
      <c r="A7" s="2" t="s">
        <v>4</v>
      </c>
      <c r="B7" s="28">
        <v>28</v>
      </c>
      <c r="C7" s="28">
        <v>84</v>
      </c>
      <c r="D7" s="21">
        <f t="shared" si="0"/>
        <v>3</v>
      </c>
      <c r="E7" s="28">
        <v>5</v>
      </c>
      <c r="F7" s="28">
        <v>12</v>
      </c>
      <c r="G7" s="21">
        <f t="shared" si="1"/>
        <v>2.4</v>
      </c>
      <c r="H7" s="28">
        <f t="shared" si="2"/>
        <v>33</v>
      </c>
      <c r="I7" s="28">
        <f t="shared" si="3"/>
        <v>96</v>
      </c>
      <c r="J7" s="21">
        <f t="shared" si="4"/>
        <v>2.9090909090909092</v>
      </c>
      <c r="K7" s="2"/>
      <c r="L7" s="63" t="s">
        <v>65</v>
      </c>
      <c r="M7" s="65">
        <v>0</v>
      </c>
      <c r="N7" s="65">
        <v>0</v>
      </c>
      <c r="O7" s="64">
        <v>1568</v>
      </c>
      <c r="P7" s="64">
        <v>2939</v>
      </c>
      <c r="Q7" s="64">
        <v>1215</v>
      </c>
      <c r="R7" s="64">
        <v>6000</v>
      </c>
      <c r="S7" s="64">
        <v>1215</v>
      </c>
      <c r="T7" s="64">
        <v>7484</v>
      </c>
      <c r="U7" s="65">
        <v>857</v>
      </c>
      <c r="V7" s="64">
        <v>6000</v>
      </c>
      <c r="W7" s="65">
        <v>853</v>
      </c>
      <c r="X7" s="64">
        <v>7321</v>
      </c>
      <c r="Y7" s="65">
        <v>853</v>
      </c>
      <c r="Z7" s="64">
        <v>8326</v>
      </c>
      <c r="AA7" s="65">
        <v>853</v>
      </c>
      <c r="AB7" s="64">
        <v>7405</v>
      </c>
    </row>
    <row r="8" spans="1:28" ht="26.25" thickBot="1" x14ac:dyDescent="0.3">
      <c r="A8" s="2" t="s">
        <v>57</v>
      </c>
      <c r="B8" s="28">
        <v>33</v>
      </c>
      <c r="C8" s="28">
        <v>88</v>
      </c>
      <c r="D8" s="21">
        <f t="shared" si="0"/>
        <v>2.6666666666666665</v>
      </c>
      <c r="E8" s="28">
        <v>33</v>
      </c>
      <c r="F8" s="28">
        <v>73</v>
      </c>
      <c r="G8" s="21">
        <f t="shared" si="1"/>
        <v>2.2121212121212119</v>
      </c>
      <c r="H8" s="28">
        <f t="shared" si="2"/>
        <v>66</v>
      </c>
      <c r="I8" s="28">
        <f t="shared" si="3"/>
        <v>161</v>
      </c>
      <c r="J8" s="21">
        <f t="shared" si="4"/>
        <v>2.4393939393939394</v>
      </c>
      <c r="K8" s="2"/>
      <c r="L8" s="63" t="s">
        <v>66</v>
      </c>
      <c r="M8" s="64">
        <v>1000</v>
      </c>
      <c r="N8" s="65">
        <v>938</v>
      </c>
      <c r="O8" s="65">
        <v>714</v>
      </c>
      <c r="P8" s="65">
        <v>692</v>
      </c>
      <c r="Q8" s="65">
        <v>911</v>
      </c>
      <c r="R8" s="64">
        <v>4500</v>
      </c>
      <c r="S8" s="65">
        <v>899</v>
      </c>
      <c r="T8" s="64">
        <v>5994</v>
      </c>
      <c r="U8" s="65">
        <v>642</v>
      </c>
      <c r="V8" s="64">
        <v>4500</v>
      </c>
      <c r="W8" s="65">
        <v>856</v>
      </c>
      <c r="X8" s="64">
        <v>5994</v>
      </c>
      <c r="Y8" s="65">
        <v>737</v>
      </c>
      <c r="Z8" s="64">
        <v>5165</v>
      </c>
      <c r="AA8" s="65">
        <v>602</v>
      </c>
      <c r="AB8" s="64">
        <v>4345</v>
      </c>
    </row>
    <row r="9" spans="1:28" ht="15.75" thickBot="1" x14ac:dyDescent="0.3">
      <c r="A9" s="2" t="s">
        <v>6</v>
      </c>
      <c r="B9" s="2">
        <v>128</v>
      </c>
      <c r="C9" s="2">
        <v>315</v>
      </c>
      <c r="D9" s="21">
        <f t="shared" si="0"/>
        <v>2.4609375</v>
      </c>
      <c r="E9" s="2">
        <v>34</v>
      </c>
      <c r="F9" s="2">
        <v>95</v>
      </c>
      <c r="G9" s="21">
        <f t="shared" si="1"/>
        <v>2.7941176470588234</v>
      </c>
      <c r="H9" s="28">
        <f t="shared" si="2"/>
        <v>162</v>
      </c>
      <c r="I9" s="28">
        <f t="shared" si="3"/>
        <v>410</v>
      </c>
      <c r="J9" s="21">
        <f t="shared" si="4"/>
        <v>2.5308641975308643</v>
      </c>
      <c r="K9" s="2"/>
      <c r="L9" s="63" t="s">
        <v>67</v>
      </c>
      <c r="M9" s="65">
        <v>236</v>
      </c>
      <c r="N9" s="65">
        <v>567</v>
      </c>
      <c r="O9" s="65">
        <v>534</v>
      </c>
      <c r="P9" s="64">
        <v>3200</v>
      </c>
      <c r="Q9" s="65">
        <v>648</v>
      </c>
      <c r="R9" s="64">
        <v>3200</v>
      </c>
      <c r="S9" s="65">
        <v>607</v>
      </c>
      <c r="T9" s="64">
        <v>4666</v>
      </c>
      <c r="U9" s="65">
        <v>457</v>
      </c>
      <c r="V9" s="64">
        <v>3200</v>
      </c>
      <c r="W9" s="65">
        <v>666</v>
      </c>
      <c r="X9" s="64">
        <v>4666</v>
      </c>
      <c r="Y9" s="65">
        <v>666</v>
      </c>
      <c r="Z9" s="64">
        <v>4278</v>
      </c>
      <c r="AA9" s="65">
        <v>612</v>
      </c>
      <c r="AB9" s="64">
        <v>4289</v>
      </c>
    </row>
    <row r="10" spans="1:28" ht="15.75" thickBot="1" x14ac:dyDescent="0.3">
      <c r="A10" s="2" t="s">
        <v>9</v>
      </c>
      <c r="B10" s="28">
        <v>145</v>
      </c>
      <c r="C10" s="28">
        <v>308</v>
      </c>
      <c r="D10" s="21">
        <f t="shared" si="0"/>
        <v>2.1241379310344826</v>
      </c>
      <c r="E10" s="28">
        <v>21</v>
      </c>
      <c r="F10" s="28">
        <v>54</v>
      </c>
      <c r="G10" s="21">
        <f t="shared" si="1"/>
        <v>2.5714285714285716</v>
      </c>
      <c r="H10" s="28">
        <f t="shared" si="2"/>
        <v>166</v>
      </c>
      <c r="I10" s="28">
        <f t="shared" si="3"/>
        <v>362</v>
      </c>
      <c r="J10" s="21">
        <f t="shared" si="4"/>
        <v>2.1807228915662651</v>
      </c>
      <c r="K10" s="2"/>
      <c r="L10" s="66" t="s">
        <v>68</v>
      </c>
      <c r="M10" s="67">
        <v>9042</v>
      </c>
      <c r="N10" s="67">
        <v>40065</v>
      </c>
      <c r="O10" s="67">
        <v>10247</v>
      </c>
      <c r="P10" s="67">
        <v>58831</v>
      </c>
      <c r="Q10" s="67">
        <v>13300</v>
      </c>
      <c r="R10" s="67">
        <v>65700</v>
      </c>
      <c r="S10" s="67">
        <v>13350</v>
      </c>
      <c r="T10" s="67">
        <v>72144</v>
      </c>
      <c r="U10" s="67">
        <v>12585</v>
      </c>
      <c r="V10" s="67">
        <v>68370</v>
      </c>
      <c r="W10" s="67">
        <v>13004</v>
      </c>
      <c r="X10" s="67">
        <v>82653</v>
      </c>
      <c r="Y10" s="67">
        <v>12885</v>
      </c>
      <c r="Z10" s="67">
        <v>88185</v>
      </c>
      <c r="AA10" s="67">
        <v>12696</v>
      </c>
      <c r="AB10" s="67">
        <v>91335</v>
      </c>
    </row>
    <row r="11" spans="1:28" x14ac:dyDescent="0.25">
      <c r="A11" s="2" t="s">
        <v>12</v>
      </c>
      <c r="B11" s="28">
        <v>226</v>
      </c>
      <c r="C11" s="28">
        <v>696</v>
      </c>
      <c r="D11" s="21">
        <f t="shared" si="0"/>
        <v>3.0796460176991149</v>
      </c>
      <c r="E11" s="28">
        <v>2</v>
      </c>
      <c r="F11" s="28">
        <v>2</v>
      </c>
      <c r="G11" s="21">
        <f t="shared" si="1"/>
        <v>1</v>
      </c>
      <c r="H11" s="28">
        <f t="shared" si="2"/>
        <v>228</v>
      </c>
      <c r="I11" s="28">
        <f t="shared" si="3"/>
        <v>698</v>
      </c>
      <c r="J11" s="21">
        <f t="shared" si="4"/>
        <v>3.0614035087719298</v>
      </c>
      <c r="K11" s="2"/>
      <c r="L11" s="57"/>
      <c r="M11" s="57"/>
      <c r="N11" s="59"/>
      <c r="O11" s="60"/>
    </row>
    <row r="12" spans="1:28" x14ac:dyDescent="0.25">
      <c r="A12" s="2" t="s">
        <v>13</v>
      </c>
      <c r="B12" s="28">
        <v>1820</v>
      </c>
      <c r="C12" s="28">
        <v>8028</v>
      </c>
      <c r="D12" s="21">
        <f t="shared" si="0"/>
        <v>4.4109890109890113</v>
      </c>
      <c r="E12" s="28">
        <v>10195</v>
      </c>
      <c r="F12" s="28">
        <v>41884</v>
      </c>
      <c r="G12" s="21">
        <f t="shared" si="1"/>
        <v>4.1082883766552234</v>
      </c>
      <c r="H12" s="28">
        <f t="shared" si="2"/>
        <v>12015</v>
      </c>
      <c r="I12" s="28">
        <f t="shared" si="3"/>
        <v>49912</v>
      </c>
      <c r="J12" s="21">
        <f t="shared" si="4"/>
        <v>4.1541406575114443</v>
      </c>
      <c r="K12" s="2"/>
      <c r="L12" s="57">
        <f>B12+E12</f>
        <v>12015</v>
      </c>
      <c r="M12" s="57"/>
      <c r="N12" s="59"/>
      <c r="O12" s="60"/>
    </row>
    <row r="13" spans="1:28" x14ac:dyDescent="0.25">
      <c r="A13" s="2" t="s">
        <v>60</v>
      </c>
      <c r="B13" s="28">
        <v>1320</v>
      </c>
      <c r="C13" s="28">
        <v>4950</v>
      </c>
      <c r="D13" s="21">
        <f t="shared" si="0"/>
        <v>3.75</v>
      </c>
      <c r="E13" s="28">
        <v>2250</v>
      </c>
      <c r="F13" s="28">
        <v>8705</v>
      </c>
      <c r="G13" s="21">
        <f t="shared" si="1"/>
        <v>3.8688888888888888</v>
      </c>
      <c r="H13" s="28">
        <f t="shared" si="2"/>
        <v>3570</v>
      </c>
      <c r="I13" s="28">
        <f t="shared" si="3"/>
        <v>13655</v>
      </c>
      <c r="J13" s="21">
        <f t="shared" si="4"/>
        <v>3.8249299719887957</v>
      </c>
      <c r="K13" s="2"/>
      <c r="L13" s="57"/>
      <c r="M13" s="57"/>
      <c r="N13" s="59"/>
      <c r="O13" s="60"/>
    </row>
    <row r="14" spans="1:28" x14ac:dyDescent="0.25">
      <c r="A14" s="2" t="s">
        <v>17</v>
      </c>
      <c r="B14" s="28">
        <v>125</v>
      </c>
      <c r="C14" s="28">
        <v>446</v>
      </c>
      <c r="D14" s="21">
        <f t="shared" si="0"/>
        <v>3.5680000000000001</v>
      </c>
      <c r="E14" s="28">
        <v>154</v>
      </c>
      <c r="F14" s="28">
        <v>534</v>
      </c>
      <c r="G14" s="21">
        <f t="shared" si="1"/>
        <v>3.4675324675324677</v>
      </c>
      <c r="H14" s="28">
        <f t="shared" si="2"/>
        <v>279</v>
      </c>
      <c r="I14" s="28">
        <f t="shared" si="3"/>
        <v>980</v>
      </c>
      <c r="J14" s="21">
        <f t="shared" si="4"/>
        <v>3.5125448028673834</v>
      </c>
      <c r="K14" s="2"/>
      <c r="L14" s="57"/>
      <c r="M14" s="57"/>
      <c r="N14" s="59"/>
      <c r="O14" s="60"/>
    </row>
    <row r="15" spans="1:28" x14ac:dyDescent="0.25">
      <c r="A15" s="2" t="s">
        <v>53</v>
      </c>
      <c r="B15" s="28">
        <v>240</v>
      </c>
      <c r="C15" s="28">
        <v>440</v>
      </c>
      <c r="D15" s="21">
        <f t="shared" si="0"/>
        <v>1.8333333333333333</v>
      </c>
      <c r="E15" s="28">
        <v>136</v>
      </c>
      <c r="F15" s="28">
        <v>200</v>
      </c>
      <c r="G15" s="21">
        <f t="shared" si="1"/>
        <v>1.4705882352941178</v>
      </c>
      <c r="H15" s="28">
        <f t="shared" si="2"/>
        <v>376</v>
      </c>
      <c r="I15" s="28">
        <f t="shared" si="3"/>
        <v>640</v>
      </c>
      <c r="J15" s="21">
        <f t="shared" si="4"/>
        <v>1.7021276595744681</v>
      </c>
      <c r="K15" s="2"/>
      <c r="L15" s="57"/>
      <c r="M15" s="57"/>
      <c r="N15" s="59"/>
      <c r="O15" s="60"/>
    </row>
    <row r="16" spans="1:28" x14ac:dyDescent="0.25">
      <c r="A16" s="2" t="s">
        <v>22</v>
      </c>
      <c r="B16" s="28">
        <v>158</v>
      </c>
      <c r="C16" s="28">
        <v>404</v>
      </c>
      <c r="D16" s="21">
        <f t="shared" si="0"/>
        <v>2.5569620253164556</v>
      </c>
      <c r="E16" s="28">
        <v>31</v>
      </c>
      <c r="F16" s="28">
        <v>82</v>
      </c>
      <c r="G16" s="21">
        <f t="shared" si="1"/>
        <v>2.6451612903225805</v>
      </c>
      <c r="H16" s="28">
        <f t="shared" si="2"/>
        <v>189</v>
      </c>
      <c r="I16" s="28">
        <f t="shared" si="3"/>
        <v>486</v>
      </c>
      <c r="J16" s="21">
        <f t="shared" si="4"/>
        <v>2.5714285714285716</v>
      </c>
      <c r="K16" s="2"/>
      <c r="L16" s="57"/>
      <c r="M16" s="57"/>
      <c r="N16" s="59"/>
      <c r="O16" s="60"/>
    </row>
    <row r="17" spans="1:15" x14ac:dyDescent="0.25">
      <c r="A17" s="2" t="s">
        <v>23</v>
      </c>
      <c r="B17" s="28">
        <v>158</v>
      </c>
      <c r="C17" s="28">
        <v>505</v>
      </c>
      <c r="D17" s="21">
        <f t="shared" si="0"/>
        <v>3.1962025316455698</v>
      </c>
      <c r="E17" s="28">
        <v>136</v>
      </c>
      <c r="F17" s="28">
        <v>234</v>
      </c>
      <c r="G17" s="21">
        <f t="shared" si="1"/>
        <v>1.7205882352941178</v>
      </c>
      <c r="H17" s="28">
        <f t="shared" si="2"/>
        <v>294</v>
      </c>
      <c r="I17" s="28">
        <f t="shared" si="3"/>
        <v>739</v>
      </c>
      <c r="J17" s="21">
        <f t="shared" si="4"/>
        <v>2.5136054421768708</v>
      </c>
      <c r="K17" s="2"/>
      <c r="L17" s="57"/>
      <c r="M17" s="57"/>
      <c r="N17" s="59"/>
      <c r="O17" s="60"/>
    </row>
    <row r="18" spans="1:15" x14ac:dyDescent="0.25">
      <c r="A18" s="2" t="s">
        <v>24</v>
      </c>
      <c r="B18" s="28">
        <v>145</v>
      </c>
      <c r="C18" s="28">
        <v>396</v>
      </c>
      <c r="D18" s="21">
        <f t="shared" si="0"/>
        <v>2.7310344827586208</v>
      </c>
      <c r="E18" s="28">
        <v>64</v>
      </c>
      <c r="F18" s="28">
        <v>55</v>
      </c>
      <c r="G18" s="21">
        <f t="shared" si="1"/>
        <v>0.859375</v>
      </c>
      <c r="H18" s="28">
        <f t="shared" si="2"/>
        <v>209</v>
      </c>
      <c r="I18" s="28">
        <f t="shared" si="3"/>
        <v>451</v>
      </c>
      <c r="J18" s="21">
        <f t="shared" si="4"/>
        <v>2.1578947368421053</v>
      </c>
      <c r="K18" s="2"/>
      <c r="L18" s="57"/>
      <c r="M18" s="57"/>
      <c r="N18" s="59"/>
      <c r="O18" s="60"/>
    </row>
    <row r="19" spans="1:15" x14ac:dyDescent="0.25">
      <c r="A19" s="2" t="s">
        <v>33</v>
      </c>
      <c r="B19" s="28">
        <v>7095</v>
      </c>
      <c r="C19" s="28">
        <v>24840</v>
      </c>
      <c r="D19" s="21">
        <f t="shared" si="0"/>
        <v>3.5010570824524314</v>
      </c>
      <c r="E19" s="28">
        <v>1250</v>
      </c>
      <c r="F19" s="28">
        <v>4594</v>
      </c>
      <c r="G19" s="21">
        <f t="shared" si="1"/>
        <v>3.6751999999999998</v>
      </c>
      <c r="H19" s="28">
        <f t="shared" si="2"/>
        <v>8345</v>
      </c>
      <c r="I19" s="28">
        <f t="shared" si="3"/>
        <v>29434</v>
      </c>
      <c r="J19" s="21">
        <f t="shared" si="4"/>
        <v>3.5271420011983223</v>
      </c>
      <c r="K19" s="2"/>
      <c r="L19" s="57"/>
      <c r="M19" s="57"/>
      <c r="N19" s="59"/>
      <c r="O19" s="60"/>
    </row>
    <row r="20" spans="1:15" x14ac:dyDescent="0.25">
      <c r="A20" s="2" t="s">
        <v>34</v>
      </c>
      <c r="B20" s="28">
        <v>185</v>
      </c>
      <c r="C20" s="28">
        <v>705</v>
      </c>
      <c r="D20" s="21">
        <f t="shared" si="0"/>
        <v>3.810810810810811</v>
      </c>
      <c r="E20" s="28">
        <v>195</v>
      </c>
      <c r="F20" s="28">
        <v>615</v>
      </c>
      <c r="G20" s="21">
        <f t="shared" si="1"/>
        <v>3.1538461538461537</v>
      </c>
      <c r="H20" s="28">
        <f t="shared" si="2"/>
        <v>380</v>
      </c>
      <c r="I20" s="28">
        <f t="shared" si="3"/>
        <v>1320</v>
      </c>
      <c r="J20" s="21">
        <f t="shared" si="4"/>
        <v>3.4736842105263159</v>
      </c>
      <c r="K20" s="2"/>
      <c r="L20" s="57"/>
      <c r="M20" s="57"/>
      <c r="N20" s="59"/>
      <c r="O20" s="60"/>
    </row>
    <row r="21" spans="1:15" x14ac:dyDescent="0.25">
      <c r="A21" s="2" t="s">
        <v>35</v>
      </c>
      <c r="B21" s="28">
        <v>857</v>
      </c>
      <c r="C21" s="28">
        <v>2822</v>
      </c>
      <c r="D21" s="21">
        <f t="shared" si="0"/>
        <v>3.2928821470245042</v>
      </c>
      <c r="E21" s="28">
        <v>353</v>
      </c>
      <c r="F21" s="28">
        <v>1033</v>
      </c>
      <c r="G21" s="21">
        <f t="shared" si="1"/>
        <v>2.9263456090651556</v>
      </c>
      <c r="H21" s="28">
        <f t="shared" si="2"/>
        <v>1210</v>
      </c>
      <c r="I21" s="28">
        <f t="shared" si="3"/>
        <v>3855</v>
      </c>
      <c r="J21" s="21">
        <f t="shared" si="4"/>
        <v>3.1859504132231407</v>
      </c>
      <c r="K21" s="2"/>
      <c r="L21" s="57"/>
      <c r="M21" s="57"/>
      <c r="N21" s="59"/>
      <c r="O21" s="60"/>
    </row>
    <row r="22" spans="1:15" x14ac:dyDescent="0.25">
      <c r="A22" s="2" t="s">
        <v>36</v>
      </c>
      <c r="B22" s="28">
        <v>11</v>
      </c>
      <c r="C22" s="28">
        <v>35</v>
      </c>
      <c r="D22" s="21">
        <f t="shared" si="0"/>
        <v>3.1818181818181817</v>
      </c>
      <c r="E22" s="28">
        <v>17</v>
      </c>
      <c r="F22" s="28">
        <v>44</v>
      </c>
      <c r="G22" s="21">
        <f t="shared" si="1"/>
        <v>2.5882352941176472</v>
      </c>
      <c r="H22" s="28">
        <f t="shared" si="2"/>
        <v>28</v>
      </c>
      <c r="I22" s="28">
        <f t="shared" si="3"/>
        <v>79</v>
      </c>
      <c r="J22" s="21">
        <f t="shared" si="4"/>
        <v>2.8214285714285716</v>
      </c>
      <c r="K22" s="2"/>
      <c r="L22" s="57"/>
      <c r="M22" s="5"/>
      <c r="N22" s="5"/>
      <c r="O22" s="60"/>
    </row>
    <row r="23" spans="1:15" x14ac:dyDescent="0.25">
      <c r="A23" s="2" t="s">
        <v>40</v>
      </c>
      <c r="B23" s="28">
        <v>15</v>
      </c>
      <c r="C23" s="28">
        <v>60</v>
      </c>
      <c r="D23" s="21">
        <f t="shared" si="0"/>
        <v>4</v>
      </c>
      <c r="E23" s="28">
        <v>5</v>
      </c>
      <c r="F23" s="28">
        <v>12</v>
      </c>
      <c r="G23" s="21">
        <f t="shared" si="1"/>
        <v>2.4</v>
      </c>
      <c r="H23" s="28">
        <f t="shared" si="2"/>
        <v>20</v>
      </c>
      <c r="I23" s="28">
        <f t="shared" si="3"/>
        <v>72</v>
      </c>
      <c r="J23" s="21">
        <f t="shared" si="4"/>
        <v>3.6</v>
      </c>
      <c r="K23" s="5"/>
      <c r="L23" s="57"/>
      <c r="M23" s="5"/>
      <c r="N23" s="5"/>
      <c r="O23" s="60"/>
    </row>
    <row r="24" spans="1:15" x14ac:dyDescent="0.25">
      <c r="A24" s="2" t="s">
        <v>39</v>
      </c>
      <c r="B24" s="28">
        <v>4</v>
      </c>
      <c r="C24" s="28">
        <v>18</v>
      </c>
      <c r="D24" s="21">
        <f t="shared" si="0"/>
        <v>4.5</v>
      </c>
      <c r="E24" s="28">
        <v>0</v>
      </c>
      <c r="F24" s="28">
        <v>0</v>
      </c>
      <c r="G24" s="21">
        <v>0</v>
      </c>
      <c r="H24" s="28">
        <f t="shared" si="2"/>
        <v>4</v>
      </c>
      <c r="I24" s="28">
        <f t="shared" si="3"/>
        <v>18</v>
      </c>
      <c r="J24" s="21">
        <f t="shared" si="4"/>
        <v>4.5</v>
      </c>
      <c r="L24" s="5"/>
      <c r="M24" s="5"/>
      <c r="N24" s="5"/>
      <c r="O24" s="5"/>
    </row>
    <row r="25" spans="1:15" s="43" customFormat="1" x14ac:dyDescent="0.25">
      <c r="A25" s="1" t="s">
        <v>41</v>
      </c>
      <c r="B25" s="36">
        <f>SUM(B4:B24)</f>
        <v>13631</v>
      </c>
      <c r="C25" s="36">
        <f>SUM(C4:C24)</f>
        <v>48195</v>
      </c>
      <c r="D25" s="37">
        <f>C25/B25</f>
        <v>3.5356907050106376</v>
      </c>
      <c r="E25" s="36">
        <f>SUM(E4:E24)</f>
        <v>15807</v>
      </c>
      <c r="F25" s="36">
        <f>SUM(F4:F24)</f>
        <v>61942</v>
      </c>
      <c r="G25" s="37">
        <f t="shared" si="1"/>
        <v>3.918643638894161</v>
      </c>
      <c r="H25" s="36">
        <f>SUM(H4:H24)</f>
        <v>29438</v>
      </c>
      <c r="I25" s="36">
        <f>SUM(I4:I24)</f>
        <v>110137</v>
      </c>
      <c r="J25" s="35">
        <f t="shared" ref="J25" si="5">I25/H25</f>
        <v>3.7413207418982268</v>
      </c>
      <c r="K25" s="52"/>
      <c r="L25" s="52"/>
      <c r="M25" s="52"/>
      <c r="N25" s="52"/>
      <c r="O25" s="52"/>
    </row>
  </sheetData>
  <mergeCells count="9">
    <mergeCell ref="W4:X4"/>
    <mergeCell ref="Y4:Z4"/>
    <mergeCell ref="AA4:AB4"/>
    <mergeCell ref="L4:L5"/>
    <mergeCell ref="M4:N4"/>
    <mergeCell ref="O4:P4"/>
    <mergeCell ref="Q4:R4"/>
    <mergeCell ref="S4:T4"/>
    <mergeCell ref="U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BEANS2015</vt:lpstr>
      <vt:lpstr>BEANS 2016</vt:lpstr>
      <vt:lpstr>SORGHUM 2015</vt:lpstr>
      <vt:lpstr>SORGHUM 2016</vt:lpstr>
      <vt:lpstr>IRISH POTATOES 2015</vt:lpstr>
      <vt:lpstr>IRISH POTATOES 2016</vt:lpstr>
      <vt:lpstr>WHEAT 2015</vt:lpstr>
      <vt:lpstr>WHEAT 2016</vt:lpstr>
      <vt:lpstr>RICE2015</vt:lpstr>
      <vt:lpstr>RICE 2016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2017-03-21T06:15:58Z</dcterms:created>
  <dcterms:modified xsi:type="dcterms:W3CDTF">2017-10-30T10:30:59Z</dcterms:modified>
</cp:coreProperties>
</file>